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Navberäkning" sheetId="1" r:id="rId1"/>
    <sheet name="Tom blankett för utskrift" sheetId="2" r:id="rId2"/>
    <sheet name="Blad3" sheetId="3" r:id="rId3"/>
  </sheets>
  <definedNames>
    <definedName name="_xlnm.Print_Area" localSheetId="0">'Navberäkning'!$A$1:$P$39</definedName>
    <definedName name="Vind_grader">#REF!</definedName>
    <definedName name="Vind_hast">#REF!</definedName>
  </definedNames>
  <calcPr fullCalcOnLoad="1"/>
</workbook>
</file>

<file path=xl/sharedStrings.xml><?xml version="1.0" encoding="utf-8"?>
<sst xmlns="http://schemas.openxmlformats.org/spreadsheetml/2006/main" count="112" uniqueCount="53">
  <si>
    <t>TT</t>
  </si>
  <si>
    <t>Navigeringsberäkning</t>
  </si>
  <si>
    <t>Bana</t>
  </si>
  <si>
    <t>Datum</t>
  </si>
  <si>
    <t>Start nr.</t>
  </si>
  <si>
    <t>Namn</t>
  </si>
  <si>
    <t>Klubb</t>
  </si>
  <si>
    <t>Knop</t>
  </si>
  <si>
    <t xml:space="preserve">Vind </t>
  </si>
  <si>
    <t>Sträcka</t>
  </si>
  <si>
    <t>Distans</t>
  </si>
  <si>
    <t>TH</t>
  </si>
  <si>
    <t>GS</t>
  </si>
  <si>
    <t>NM</t>
  </si>
  <si>
    <t xml:space="preserve">      °</t>
  </si>
  <si>
    <t>Min</t>
  </si>
  <si>
    <t>Sek</t>
  </si>
  <si>
    <t>Tim</t>
  </si>
  <si>
    <t>Utlämnat kl</t>
  </si>
  <si>
    <t>Belastning</t>
  </si>
  <si>
    <t>Minuter</t>
  </si>
  <si>
    <t>Inlämnat kl</t>
  </si>
  <si>
    <t>Prickar</t>
  </si>
  <si>
    <t>BRP1</t>
  </si>
  <si>
    <t>knop</t>
  </si>
  <si>
    <t>BRP2</t>
  </si>
  <si>
    <t>BRP3</t>
  </si>
  <si>
    <t>BRP4</t>
  </si>
  <si>
    <t xml:space="preserve"> m = minutsväng</t>
  </si>
  <si>
    <t>sek</t>
  </si>
  <si>
    <t>C 150</t>
  </si>
  <si>
    <t>Pådrag flygfält kl:</t>
  </si>
  <si>
    <t xml:space="preserve"> TAS</t>
  </si>
  <si>
    <t>Diff</t>
  </si>
  <si>
    <t>Passertid</t>
  </si>
  <si>
    <t>Startlinje</t>
  </si>
  <si>
    <t>FPL-typ =</t>
  </si>
  <si>
    <t xml:space="preserve">    Registrerings beteckning =</t>
  </si>
  <si>
    <t>MÅL</t>
  </si>
  <si>
    <t xml:space="preserve"> = cell för indata</t>
  </si>
  <si>
    <t>9,30,00</t>
  </si>
  <si>
    <t>9,45,00</t>
  </si>
  <si>
    <t>Del TID</t>
  </si>
  <si>
    <t>Summa=</t>
  </si>
  <si>
    <t>nm</t>
  </si>
  <si>
    <t>Tot tid=</t>
  </si>
  <si>
    <t>SE-XXX</t>
  </si>
  <si>
    <t xml:space="preserve"> </t>
  </si>
  <si>
    <t>Kalle Flygare</t>
  </si>
  <si>
    <t>Stockholms FK</t>
  </si>
  <si>
    <t>Trevägskorsn.</t>
  </si>
  <si>
    <t>m</t>
  </si>
  <si>
    <t>Riksnav 2012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</si>
</sst>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</numFmts>
  <fonts count="49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70" fontId="0" fillId="33" borderId="29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9" fontId="0" fillId="33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8" fontId="11" fillId="0" borderId="29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/>
    </xf>
    <xf numFmtId="170" fontId="0" fillId="33" borderId="30" xfId="0" applyNumberForma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70" fontId="0" fillId="33" borderId="13" xfId="0" applyNumberFormat="1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70" fontId="0" fillId="33" borderId="11" xfId="0" applyNumberFormat="1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8" fontId="12" fillId="0" borderId="0" xfId="0" applyNumberFormat="1" applyFont="1" applyAlignment="1" applyProtection="1">
      <alignment horizontal="center" vertical="center"/>
      <protection locked="0"/>
    </xf>
    <xf numFmtId="1" fontId="12" fillId="33" borderId="24" xfId="0" applyNumberFormat="1" applyFont="1" applyFill="1" applyBorder="1" applyAlignment="1" applyProtection="1">
      <alignment horizontal="center"/>
      <protection locked="0"/>
    </xf>
    <xf numFmtId="1" fontId="12" fillId="33" borderId="27" xfId="0" applyNumberFormat="1" applyFont="1" applyFill="1" applyBorder="1" applyAlignment="1" applyProtection="1">
      <alignment horizontal="center"/>
      <protection locked="0"/>
    </xf>
    <xf numFmtId="1" fontId="12" fillId="33" borderId="35" xfId="0" applyNumberFormat="1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hidden="1"/>
    </xf>
    <xf numFmtId="168" fontId="3" fillId="0" borderId="24" xfId="0" applyNumberFormat="1" applyFont="1" applyFill="1" applyBorder="1" applyAlignment="1" applyProtection="1">
      <alignment horizontal="center"/>
      <protection hidden="1"/>
    </xf>
    <xf numFmtId="1" fontId="3" fillId="0" borderId="36" xfId="0" applyNumberFormat="1" applyFont="1" applyFill="1" applyBorder="1" applyAlignment="1" applyProtection="1">
      <alignment horizontal="center"/>
      <protection hidden="1"/>
    </xf>
    <xf numFmtId="1" fontId="3" fillId="0" borderId="37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1" fontId="3" fillId="0" borderId="24" xfId="0" applyNumberFormat="1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1" fontId="3" fillId="0" borderId="26" xfId="0" applyNumberFormat="1" applyFont="1" applyFill="1" applyBorder="1" applyAlignment="1" applyProtection="1">
      <alignment horizontal="center"/>
      <protection hidden="1"/>
    </xf>
    <xf numFmtId="168" fontId="3" fillId="0" borderId="27" xfId="0" applyNumberFormat="1" applyFont="1" applyFill="1" applyBorder="1" applyAlignment="1" applyProtection="1">
      <alignment horizontal="center"/>
      <protection hidden="1"/>
    </xf>
    <xf numFmtId="168" fontId="14" fillId="0" borderId="30" xfId="0" applyNumberFormat="1" applyFont="1" applyFill="1" applyBorder="1" applyAlignment="1" applyProtection="1">
      <alignment horizontal="center"/>
      <protection hidden="1"/>
    </xf>
    <xf numFmtId="1" fontId="3" fillId="0" borderId="38" xfId="0" applyNumberFormat="1" applyFont="1" applyFill="1" applyBorder="1" applyAlignment="1" applyProtection="1">
      <alignment horizontal="center"/>
      <protection hidden="1"/>
    </xf>
    <xf numFmtId="1" fontId="3" fillId="0" borderId="39" xfId="0" applyNumberFormat="1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1" fontId="3" fillId="0" borderId="27" xfId="0" applyNumberFormat="1" applyFont="1" applyFill="1" applyBorder="1" applyAlignment="1" applyProtection="1">
      <alignment horizontal="center"/>
      <protection hidden="1"/>
    </xf>
    <xf numFmtId="1" fontId="3" fillId="0" borderId="34" xfId="0" applyNumberFormat="1" applyFont="1" applyFill="1" applyBorder="1" applyAlignment="1" applyProtection="1">
      <alignment horizontal="center"/>
      <protection hidden="1"/>
    </xf>
    <xf numFmtId="168" fontId="3" fillId="0" borderId="35" xfId="0" applyNumberFormat="1" applyFont="1" applyFill="1" applyBorder="1" applyAlignment="1" applyProtection="1">
      <alignment horizontal="center"/>
      <protection hidden="1"/>
    </xf>
    <xf numFmtId="168" fontId="14" fillId="0" borderId="11" xfId="0" applyNumberFormat="1" applyFont="1" applyFill="1" applyBorder="1" applyAlignment="1" applyProtection="1">
      <alignment horizontal="center"/>
      <protection hidden="1"/>
    </xf>
    <xf numFmtId="1" fontId="3" fillId="0" borderId="40" xfId="0" applyNumberFormat="1" applyFont="1" applyFill="1" applyBorder="1" applyAlignment="1" applyProtection="1">
      <alignment horizontal="center"/>
      <protection hidden="1"/>
    </xf>
    <xf numFmtId="1" fontId="3" fillId="0" borderId="41" xfId="0" applyNumberFormat="1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" fontId="3" fillId="0" borderId="35" xfId="0" applyNumberFormat="1" applyFont="1" applyFill="1" applyBorder="1" applyAlignment="1" applyProtection="1">
      <alignment horizontal="center"/>
      <protection hidden="1"/>
    </xf>
    <xf numFmtId="1" fontId="3" fillId="0" borderId="32" xfId="0" applyNumberFormat="1" applyFont="1" applyFill="1" applyBorder="1" applyAlignment="1" applyProtection="1">
      <alignment horizontal="center"/>
      <protection hidden="1"/>
    </xf>
    <xf numFmtId="168" fontId="3" fillId="0" borderId="42" xfId="0" applyNumberFormat="1" applyFont="1" applyFill="1" applyBorder="1" applyAlignment="1" applyProtection="1">
      <alignment horizontal="center"/>
      <protection hidden="1"/>
    </xf>
    <xf numFmtId="168" fontId="14" fillId="0" borderId="13" xfId="0" applyNumberFormat="1" applyFont="1" applyFill="1" applyBorder="1" applyAlignment="1" applyProtection="1">
      <alignment horizontal="center"/>
      <protection hidden="1"/>
    </xf>
    <xf numFmtId="1" fontId="3" fillId="0" borderId="43" xfId="0" applyNumberFormat="1" applyFont="1" applyFill="1" applyBorder="1" applyAlignment="1" applyProtection="1">
      <alignment horizontal="center"/>
      <protection hidden="1"/>
    </xf>
    <xf numFmtId="1" fontId="3" fillId="0" borderId="44" xfId="0" applyNumberFormat="1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1" fontId="3" fillId="0" borderId="42" xfId="0" applyNumberFormat="1" applyFont="1" applyFill="1" applyBorder="1" applyAlignment="1" applyProtection="1">
      <alignment horizontal="center"/>
      <protection hidden="1"/>
    </xf>
    <xf numFmtId="0" fontId="12" fillId="33" borderId="45" xfId="0" applyFont="1" applyFill="1" applyBorder="1" applyAlignment="1" applyProtection="1">
      <alignment horizontal="center"/>
      <protection locked="0"/>
    </xf>
    <xf numFmtId="0" fontId="12" fillId="33" borderId="46" xfId="0" applyFont="1" applyFill="1" applyBorder="1" applyAlignment="1" applyProtection="1">
      <alignment horizontal="center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0" fontId="12" fillId="33" borderId="47" xfId="0" applyFont="1" applyFill="1" applyBorder="1" applyAlignment="1" applyProtection="1">
      <alignment horizontal="center"/>
      <protection locked="0"/>
    </xf>
    <xf numFmtId="168" fontId="12" fillId="0" borderId="0" xfId="0" applyNumberFormat="1" applyFont="1" applyAlignment="1" applyProtection="1">
      <alignment horizontal="left" vertical="center"/>
      <protection locked="0"/>
    </xf>
    <xf numFmtId="168" fontId="12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168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168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168" fontId="12" fillId="0" borderId="34" xfId="0" applyNumberFormat="1" applyFont="1" applyFill="1" applyBorder="1" applyAlignment="1" applyProtection="1">
      <alignment horizontal="center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2" fontId="12" fillId="33" borderId="22" xfId="0" applyNumberFormat="1" applyFont="1" applyFill="1" applyBorder="1" applyAlignment="1" applyProtection="1">
      <alignment horizontal="center"/>
      <protection locked="0"/>
    </xf>
    <xf numFmtId="2" fontId="12" fillId="33" borderId="26" xfId="0" applyNumberFormat="1" applyFont="1" applyFill="1" applyBorder="1" applyAlignment="1" applyProtection="1">
      <alignment horizontal="center"/>
      <protection locked="0"/>
    </xf>
    <xf numFmtId="2" fontId="12" fillId="33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33" borderId="48" xfId="0" applyNumberFormat="1" applyFont="1" applyFill="1" applyBorder="1" applyAlignment="1" applyProtection="1">
      <alignment horizontal="center"/>
      <protection locked="0"/>
    </xf>
    <xf numFmtId="0" fontId="2" fillId="33" borderId="48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1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21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/>
      <protection locked="0"/>
    </xf>
    <xf numFmtId="14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10</xdr:row>
      <xdr:rowOff>161925</xdr:rowOff>
    </xdr:from>
    <xdr:to>
      <xdr:col>8</xdr:col>
      <xdr:colOff>228600</xdr:colOff>
      <xdr:row>11</xdr:row>
      <xdr:rowOff>19050</xdr:rowOff>
    </xdr:to>
    <xdr:sp>
      <xdr:nvSpPr>
        <xdr:cNvPr id="1" name="AutoShape 162"/>
        <xdr:cNvSpPr>
          <a:spLocks/>
        </xdr:cNvSpPr>
      </xdr:nvSpPr>
      <xdr:spPr>
        <a:xfrm rot="566329">
          <a:off x="3076575" y="2752725"/>
          <a:ext cx="971550" cy="219075"/>
        </a:xfrm>
        <a:prstGeom prst="curvedDownArrow">
          <a:avLst>
            <a:gd name="adj1" fmla="val 12319"/>
            <a:gd name="adj2" fmla="val 38513"/>
            <a:gd name="adj3" fmla="val 9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10</xdr:row>
      <xdr:rowOff>161925</xdr:rowOff>
    </xdr:from>
    <xdr:to>
      <xdr:col>8</xdr:col>
      <xdr:colOff>228600</xdr:colOff>
      <xdr:row>11</xdr:row>
      <xdr:rowOff>19050</xdr:rowOff>
    </xdr:to>
    <xdr:sp>
      <xdr:nvSpPr>
        <xdr:cNvPr id="1" name="AutoShape 1"/>
        <xdr:cNvSpPr>
          <a:spLocks/>
        </xdr:cNvSpPr>
      </xdr:nvSpPr>
      <xdr:spPr>
        <a:xfrm rot="566329">
          <a:off x="3076575" y="2752725"/>
          <a:ext cx="971550" cy="219075"/>
        </a:xfrm>
        <a:prstGeom prst="curvedDownArrow">
          <a:avLst>
            <a:gd name="adj1" fmla="val 12319"/>
            <a:gd name="adj2" fmla="val 38513"/>
            <a:gd name="adj3" fmla="val 9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showGridLines="0" tabSelected="1" zoomScalePageLayoutView="0" workbookViewId="0" topLeftCell="A1">
      <selection activeCell="H1" sqref="H1:N1"/>
    </sheetView>
  </sheetViews>
  <sheetFormatPr defaultColWidth="9.140625" defaultRowHeight="12.75"/>
  <cols>
    <col min="1" max="1" width="13.00390625" style="0" customWidth="1"/>
    <col min="2" max="5" width="7.7109375" style="0" customWidth="1"/>
    <col min="6" max="6" width="9.57421875" style="0" hidden="1" customWidth="1"/>
    <col min="7" max="10" width="6.7109375" style="0" customWidth="1"/>
    <col min="11" max="11" width="6.421875" style="0" customWidth="1"/>
    <col min="12" max="12" width="12.28125" style="0" hidden="1" customWidth="1"/>
    <col min="13" max="13" width="5.00390625" style="0" customWidth="1"/>
    <col min="14" max="16" width="5.28125" style="0" customWidth="1"/>
    <col min="17" max="17" width="12.28125" style="0" bestFit="1" customWidth="1"/>
    <col min="18" max="18" width="13.57421875" style="0" customWidth="1"/>
  </cols>
  <sheetData>
    <row r="1" spans="1:27" ht="26.25">
      <c r="A1" s="77" t="s">
        <v>1</v>
      </c>
      <c r="E1" s="1"/>
      <c r="F1" s="1"/>
      <c r="G1" s="40" t="s">
        <v>2</v>
      </c>
      <c r="H1" s="157" t="s">
        <v>52</v>
      </c>
      <c r="I1" s="157"/>
      <c r="J1" s="157"/>
      <c r="K1" s="158"/>
      <c r="L1" s="158"/>
      <c r="M1" s="158"/>
      <c r="N1" s="158"/>
      <c r="O1" s="1"/>
      <c r="P1" s="1"/>
      <c r="Q1" s="57"/>
      <c r="R1" s="57"/>
      <c r="S1" s="57"/>
      <c r="T1" s="41"/>
      <c r="U1" s="41"/>
      <c r="V1" s="41"/>
      <c r="W1" s="41"/>
      <c r="X1" s="41"/>
      <c r="Y1" s="41"/>
      <c r="Z1" s="41"/>
      <c r="AA1" s="41"/>
    </row>
    <row r="2" spans="2:27" ht="20.25">
      <c r="B2" s="3"/>
      <c r="E2" s="1"/>
      <c r="F2" s="1"/>
      <c r="G2" s="1"/>
      <c r="H2" s="8"/>
      <c r="I2" s="8"/>
      <c r="J2" s="8"/>
      <c r="M2" s="1"/>
      <c r="N2" s="1"/>
      <c r="O2" s="1"/>
      <c r="P2" s="1"/>
      <c r="Q2" s="57"/>
      <c r="R2" s="57"/>
      <c r="S2" s="57"/>
      <c r="T2" s="41"/>
      <c r="U2" s="41"/>
      <c r="V2" s="41"/>
      <c r="W2" s="41"/>
      <c r="X2" s="41"/>
      <c r="Y2" s="41"/>
      <c r="Z2" s="41"/>
      <c r="AA2" s="41"/>
    </row>
    <row r="3" spans="1:27" ht="18.75">
      <c r="A3" s="49"/>
      <c r="B3" s="13" t="s">
        <v>39</v>
      </c>
      <c r="E3" s="73">
        <f>IF(I10&lt;=D10,"För låg fart eller hög Vindhast.","")</f>
      </c>
      <c r="F3" s="1"/>
      <c r="G3" s="1"/>
      <c r="J3" s="8"/>
      <c r="M3" s="1"/>
      <c r="N3" s="1"/>
      <c r="O3" s="1"/>
      <c r="P3" s="1"/>
      <c r="Q3" s="57"/>
      <c r="R3" s="57"/>
      <c r="S3" s="57"/>
      <c r="T3" s="41"/>
      <c r="U3" s="41"/>
      <c r="V3" s="41"/>
      <c r="W3" s="41"/>
      <c r="X3" s="41"/>
      <c r="Y3" s="41"/>
      <c r="Z3" s="41"/>
      <c r="AA3" s="41"/>
    </row>
    <row r="4" spans="1:27" ht="20.25" customHeight="1">
      <c r="A4" s="20" t="s">
        <v>28</v>
      </c>
      <c r="E4" s="1"/>
      <c r="F4" s="1"/>
      <c r="G4" s="13" t="s">
        <v>3</v>
      </c>
      <c r="H4" s="159"/>
      <c r="I4" s="160"/>
      <c r="J4" s="160"/>
      <c r="M4" s="1"/>
      <c r="N4" s="1"/>
      <c r="O4" s="1"/>
      <c r="P4" s="1"/>
      <c r="Q4" s="57"/>
      <c r="R4" s="57"/>
      <c r="S4" s="57"/>
      <c r="T4" s="41"/>
      <c r="U4" s="41"/>
      <c r="V4" s="41"/>
      <c r="W4" s="41"/>
      <c r="X4" s="41"/>
      <c r="Y4" s="41"/>
      <c r="Z4" s="41"/>
      <c r="AA4" s="41"/>
    </row>
    <row r="5" spans="2:27" ht="12.75">
      <c r="B5" s="18"/>
      <c r="E5" s="1"/>
      <c r="F5" s="1"/>
      <c r="G5" s="1"/>
      <c r="M5" s="1"/>
      <c r="N5" s="1"/>
      <c r="O5" s="1"/>
      <c r="P5" s="1"/>
      <c r="Q5" s="57"/>
      <c r="R5" s="57"/>
      <c r="S5" s="57"/>
      <c r="T5" s="41"/>
      <c r="U5" s="41"/>
      <c r="V5" s="41"/>
      <c r="W5" s="41"/>
      <c r="X5" s="41"/>
      <c r="Y5" s="41"/>
      <c r="Z5" s="41"/>
      <c r="AA5" s="41"/>
    </row>
    <row r="6" spans="1:27" ht="15.75">
      <c r="A6" s="4" t="s">
        <v>4</v>
      </c>
      <c r="B6" s="16" t="s">
        <v>5</v>
      </c>
      <c r="C6" s="5"/>
      <c r="D6" s="5"/>
      <c r="E6" s="6"/>
      <c r="F6" s="6"/>
      <c r="G6" s="6"/>
      <c r="H6" s="51"/>
      <c r="I6" s="52" t="s">
        <v>6</v>
      </c>
      <c r="J6" s="50"/>
      <c r="K6" s="168"/>
      <c r="L6" s="169"/>
      <c r="M6" s="169"/>
      <c r="N6" s="169"/>
      <c r="O6" s="169"/>
      <c r="P6" s="170"/>
      <c r="Q6" s="57"/>
      <c r="R6" s="57"/>
      <c r="S6" s="57"/>
      <c r="T6" s="41"/>
      <c r="U6" s="41"/>
      <c r="V6" s="41"/>
      <c r="W6" s="41"/>
      <c r="X6" s="41"/>
      <c r="Y6" s="41"/>
      <c r="Z6" s="41"/>
      <c r="AA6" s="41"/>
    </row>
    <row r="7" spans="1:27" ht="16.5" customHeight="1">
      <c r="A7" s="179">
        <v>1</v>
      </c>
      <c r="B7" s="171" t="s">
        <v>48</v>
      </c>
      <c r="C7" s="172"/>
      <c r="D7" s="172"/>
      <c r="E7" s="172"/>
      <c r="F7" s="172"/>
      <c r="G7" s="172"/>
      <c r="H7" s="174"/>
      <c r="I7" s="171" t="s">
        <v>49</v>
      </c>
      <c r="J7" s="172"/>
      <c r="K7" s="172"/>
      <c r="L7" s="172"/>
      <c r="M7" s="172"/>
      <c r="N7" s="172"/>
      <c r="O7" s="173"/>
      <c r="P7" s="174"/>
      <c r="Q7" s="57"/>
      <c r="R7" s="57"/>
      <c r="S7" s="57"/>
      <c r="T7" s="41"/>
      <c r="U7" s="41"/>
      <c r="V7" s="41"/>
      <c r="W7" s="41"/>
      <c r="X7" s="41"/>
      <c r="Y7" s="41"/>
      <c r="Z7" s="41"/>
      <c r="AA7" s="41"/>
    </row>
    <row r="8" spans="1:28" ht="18.75" customHeight="1">
      <c r="A8" s="179"/>
      <c r="B8" s="175"/>
      <c r="C8" s="176"/>
      <c r="D8" s="176"/>
      <c r="E8" s="176"/>
      <c r="F8" s="176"/>
      <c r="G8" s="176"/>
      <c r="H8" s="178"/>
      <c r="I8" s="175"/>
      <c r="J8" s="176"/>
      <c r="K8" s="176"/>
      <c r="L8" s="176"/>
      <c r="M8" s="176"/>
      <c r="N8" s="176"/>
      <c r="O8" s="177"/>
      <c r="P8" s="178"/>
      <c r="Q8" s="57"/>
      <c r="R8" s="57"/>
      <c r="S8" s="57"/>
      <c r="T8" s="41"/>
      <c r="U8" s="41"/>
      <c r="V8" s="41"/>
      <c r="W8" s="41"/>
      <c r="X8" s="41"/>
      <c r="Y8" s="41"/>
      <c r="Z8" s="41"/>
      <c r="AA8" s="41"/>
      <c r="AB8" s="42"/>
    </row>
    <row r="9" spans="1:28" ht="27.75" customHeight="1">
      <c r="A9" s="32" t="s">
        <v>36</v>
      </c>
      <c r="B9" s="164" t="s">
        <v>30</v>
      </c>
      <c r="C9" s="165"/>
      <c r="D9" s="44" t="s">
        <v>37</v>
      </c>
      <c r="E9" s="45"/>
      <c r="F9" s="45"/>
      <c r="G9" s="45"/>
      <c r="H9" s="48"/>
      <c r="I9" s="9"/>
      <c r="J9" s="166" t="s">
        <v>46</v>
      </c>
      <c r="K9" s="167"/>
      <c r="L9" s="31"/>
      <c r="M9" s="30"/>
      <c r="N9" s="17"/>
      <c r="O9" s="1"/>
      <c r="P9" s="7"/>
      <c r="Q9" s="57"/>
      <c r="R9" s="57"/>
      <c r="S9" s="57"/>
      <c r="T9" s="41"/>
      <c r="U9" s="41"/>
      <c r="V9" s="41"/>
      <c r="W9" s="41"/>
      <c r="X9" s="41"/>
      <c r="Y9" s="41"/>
      <c r="Z9" s="41"/>
      <c r="AA9" s="41"/>
      <c r="AB9" s="42"/>
    </row>
    <row r="10" spans="1:28" ht="27" customHeight="1">
      <c r="A10" s="26" t="s">
        <v>8</v>
      </c>
      <c r="B10" s="29">
        <v>0</v>
      </c>
      <c r="C10" s="15"/>
      <c r="D10" s="29">
        <v>0</v>
      </c>
      <c r="E10" s="15" t="s">
        <v>24</v>
      </c>
      <c r="F10" s="15"/>
      <c r="G10" s="12"/>
      <c r="H10" s="46" t="s">
        <v>32</v>
      </c>
      <c r="I10" s="29">
        <v>70</v>
      </c>
      <c r="J10" s="47" t="s">
        <v>7</v>
      </c>
      <c r="K10" s="14"/>
      <c r="L10" s="11"/>
      <c r="M10" s="1"/>
      <c r="N10" s="1"/>
      <c r="O10" s="2"/>
      <c r="P10" s="10"/>
      <c r="Q10" s="154"/>
      <c r="R10" s="154"/>
      <c r="S10" s="154"/>
      <c r="T10" s="155"/>
      <c r="U10" s="155"/>
      <c r="V10" s="155"/>
      <c r="W10" s="155"/>
      <c r="X10" s="155"/>
      <c r="Y10" s="41"/>
      <c r="Z10" s="41"/>
      <c r="AA10" s="41"/>
      <c r="AB10" s="42"/>
    </row>
    <row r="11" spans="1:28" ht="28.5" customHeight="1" thickBot="1">
      <c r="A11" s="161" t="s">
        <v>31</v>
      </c>
      <c r="B11" s="190"/>
      <c r="C11" s="191">
        <v>0</v>
      </c>
      <c r="D11" s="180"/>
      <c r="E11" s="43" t="s">
        <v>35</v>
      </c>
      <c r="F11" s="27"/>
      <c r="I11" s="180" t="s">
        <v>50</v>
      </c>
      <c r="J11" s="181"/>
      <c r="K11" s="181"/>
      <c r="L11" s="19"/>
      <c r="M11" s="161" t="s">
        <v>34</v>
      </c>
      <c r="N11" s="162"/>
      <c r="O11" s="163"/>
      <c r="P11" s="56" t="s">
        <v>33</v>
      </c>
      <c r="Q11" s="154"/>
      <c r="R11" s="154"/>
      <c r="S11" s="154"/>
      <c r="T11" s="155"/>
      <c r="U11" s="155"/>
      <c r="V11" s="155"/>
      <c r="W11" s="155"/>
      <c r="X11" s="155"/>
      <c r="Y11" s="41"/>
      <c r="Z11" s="41"/>
      <c r="AA11" s="41"/>
      <c r="AB11" s="42"/>
    </row>
    <row r="12" spans="1:28" ht="15.75" customHeight="1" thickBot="1">
      <c r="A12" s="188" t="s">
        <v>9</v>
      </c>
      <c r="B12" s="33" t="s">
        <v>10</v>
      </c>
      <c r="C12" s="22" t="s">
        <v>0</v>
      </c>
      <c r="D12" s="21" t="s">
        <v>11</v>
      </c>
      <c r="E12" s="22" t="s">
        <v>12</v>
      </c>
      <c r="F12" s="28"/>
      <c r="G12" s="182" t="s">
        <v>42</v>
      </c>
      <c r="H12" s="183"/>
      <c r="I12" s="23" t="s">
        <v>17</v>
      </c>
      <c r="J12" s="24" t="s">
        <v>15</v>
      </c>
      <c r="K12" s="25" t="s">
        <v>16</v>
      </c>
      <c r="L12" s="19" t="s">
        <v>29</v>
      </c>
      <c r="M12" s="53" t="s">
        <v>17</v>
      </c>
      <c r="N12" s="54" t="s">
        <v>15</v>
      </c>
      <c r="O12" s="55" t="s">
        <v>16</v>
      </c>
      <c r="P12" s="55" t="s">
        <v>16</v>
      </c>
      <c r="Q12" s="154"/>
      <c r="R12" s="154"/>
      <c r="S12" s="154"/>
      <c r="T12" s="155"/>
      <c r="U12" s="155"/>
      <c r="V12" s="155"/>
      <c r="W12" s="155"/>
      <c r="X12" s="155"/>
      <c r="Y12" s="41"/>
      <c r="Z12" s="41"/>
      <c r="AA12" s="41"/>
      <c r="AB12" s="42"/>
    </row>
    <row r="13" spans="1:28" ht="18" customHeight="1" thickBot="1">
      <c r="A13" s="189"/>
      <c r="B13" s="63" t="s">
        <v>13</v>
      </c>
      <c r="C13" s="64" t="s">
        <v>14</v>
      </c>
      <c r="D13" s="65" t="s">
        <v>14</v>
      </c>
      <c r="E13" s="66" t="s">
        <v>7</v>
      </c>
      <c r="F13" s="67"/>
      <c r="G13" s="68" t="s">
        <v>15</v>
      </c>
      <c r="H13" s="66" t="s">
        <v>16</v>
      </c>
      <c r="I13" s="98">
        <v>12</v>
      </c>
      <c r="J13" s="99">
        <v>0</v>
      </c>
      <c r="K13" s="100">
        <v>0</v>
      </c>
      <c r="L13" s="74">
        <f>TIME(I13,J13,K13)</f>
        <v>0.5</v>
      </c>
      <c r="M13" s="69"/>
      <c r="N13" s="70"/>
      <c r="O13" s="70"/>
      <c r="P13" s="71"/>
      <c r="Q13" s="154"/>
      <c r="R13" s="156"/>
      <c r="S13" s="154"/>
      <c r="T13" s="155"/>
      <c r="U13" s="155"/>
      <c r="V13" s="155"/>
      <c r="W13" s="155"/>
      <c r="X13" s="155"/>
      <c r="Y13" s="41"/>
      <c r="Z13" s="41"/>
      <c r="AA13" s="41"/>
      <c r="AB13" s="42"/>
    </row>
    <row r="14" spans="1:28" ht="18" customHeight="1">
      <c r="A14" s="125" t="s">
        <v>23</v>
      </c>
      <c r="B14" s="151">
        <v>9.6</v>
      </c>
      <c r="C14" s="88">
        <v>192</v>
      </c>
      <c r="D14" s="91">
        <f aca="true" t="shared" si="0" ref="D14:D19">IF((ISBLANK($C14)),"",IF(($C14+DEGREES(ASIN($D$10/$I$10*(SIN(RADIANS($B$10-$C14))))))&lt;0,360+($C14+DEGREES(ASIN($D$10/$I$10*(SIN(RADIANS($B$10-$C14)))))),IF(($C14+DEGREES(ASIN($D$10/$I$10*(SIN(RADIANS($B$10-$C14))))))&gt;360,($C14+DEGREES(ASIN($D$10/$I$10*(SIN(RADIANS($B$10-$C14))))))-360,$C14+DEGREES(ASIN($D$10/$I$10*(SIN(RADIANS($B$10-$C14))))))))</f>
        <v>192</v>
      </c>
      <c r="E14" s="92">
        <f aca="true" t="shared" si="1" ref="E14:E19">IF(ISBLANK(C14),"",ROUND(IF(($D$10*COS(RADIANS(ABS(C14-$B$10-180)))+SQRT(($D$10*COS(RADIANS(ABS(C14-$B$10-180))))^2-($D$10^2-$I$10^2)))&gt;0,$D$10*COS(RADIANS(ABS(C14-$B$10-180)))+SQRT(($D$10*COS(RADIANS(ABS(C14-$B$10-180))))^2-($D$10^2-$I$10^2)),$D$10*COS(RADIANS(ABS(C14-$B$10-180)))-SQRT(($D$10*COS(RADIANS(ABS(C14-$B$10-180))))^2-($D$10^2-$I$10^2))),1))</f>
        <v>70</v>
      </c>
      <c r="F14" s="76"/>
      <c r="G14" s="93">
        <f aca="true" t="shared" si="2" ref="G14:G19">IF(AND(ISBLANK($B14),A14&lt;&gt;"m"),"",IF(ISERROR(IF(A14="m",1,INT((((B14/E14))-INT((B14/E14)))*60))),"",IF(A14="m",1,INT((((B14/E14))-INT((B14/E14)))*60))))</f>
        <v>8</v>
      </c>
      <c r="H14" s="94">
        <f aca="true" t="shared" si="3" ref="H14:H19">IF(AND(ISBLANK($B14),A14&lt;&gt;"m"),"",IF(ISERROR(IF(A14="m",0,(EVEN(((B14/E14*60)-(INT((B14/E14*60))))*60)))),"",IF(A14="m",0,(EVEN(((B14/E14*60)-(INT((B14/E14*60))))*60)))))</f>
        <v>14</v>
      </c>
      <c r="I14" s="95">
        <f>IF(ISERROR(L14),"",HOUR(L14))</f>
        <v>12</v>
      </c>
      <c r="J14" s="96">
        <f>IF(ISERROR(L14),"",MINUTE(L14))</f>
        <v>8</v>
      </c>
      <c r="K14" s="97">
        <f>IF(ISERROR(L14),"",SECOND(L14))</f>
        <v>14</v>
      </c>
      <c r="L14" s="72">
        <f>L13+(TIME(F14,G14,H14))</f>
        <v>0.5057175925925926</v>
      </c>
      <c r="M14" s="69"/>
      <c r="N14" s="70"/>
      <c r="O14" s="70"/>
      <c r="P14" s="70"/>
      <c r="Q14" s="154" t="s">
        <v>47</v>
      </c>
      <c r="R14" s="156"/>
      <c r="S14" s="154"/>
      <c r="T14" s="155"/>
      <c r="U14" s="155"/>
      <c r="V14" s="155"/>
      <c r="W14" s="155"/>
      <c r="X14" s="155"/>
      <c r="Y14" s="41"/>
      <c r="Z14" s="41"/>
      <c r="AA14" s="41"/>
      <c r="AB14" s="42"/>
    </row>
    <row r="15" spans="1:28" ht="18" customHeight="1">
      <c r="A15" s="126" t="s">
        <v>25</v>
      </c>
      <c r="B15" s="152">
        <v>13.2</v>
      </c>
      <c r="C15" s="89">
        <v>267</v>
      </c>
      <c r="D15" s="101">
        <f t="shared" si="0"/>
        <v>267</v>
      </c>
      <c r="E15" s="102">
        <f t="shared" si="1"/>
        <v>70</v>
      </c>
      <c r="F15" s="103"/>
      <c r="G15" s="104">
        <f t="shared" si="2"/>
        <v>11</v>
      </c>
      <c r="H15" s="105">
        <f t="shared" si="3"/>
        <v>20</v>
      </c>
      <c r="I15" s="106">
        <f aca="true" t="shared" si="4" ref="I15:I21">IF(ISERROR(L15),"",HOUR(L15))</f>
        <v>12</v>
      </c>
      <c r="J15" s="107">
        <f aca="true" t="shared" si="5" ref="J15:J21">IF(ISERROR(L15),"",MINUTE(L15))</f>
        <v>19</v>
      </c>
      <c r="K15" s="108">
        <f aca="true" t="shared" si="6" ref="K15:K34">IF(ISERROR(L15),"",SECOND(L15))</f>
        <v>34</v>
      </c>
      <c r="L15" s="78">
        <f aca="true" t="shared" si="7" ref="L15:L31">L14+(TIME(F15,G15,H15))</f>
        <v>0.513587962962963</v>
      </c>
      <c r="M15" s="79"/>
      <c r="N15" s="80"/>
      <c r="O15" s="80"/>
      <c r="P15" s="80"/>
      <c r="Q15" s="154" t="s">
        <v>47</v>
      </c>
      <c r="R15" s="156"/>
      <c r="S15" s="154"/>
      <c r="T15" s="155"/>
      <c r="U15" s="155"/>
      <c r="V15" s="155"/>
      <c r="W15" s="155"/>
      <c r="X15" s="155"/>
      <c r="Y15" s="41"/>
      <c r="Z15" s="41"/>
      <c r="AA15" s="41"/>
      <c r="AB15" s="42"/>
    </row>
    <row r="16" spans="1:28" ht="18" customHeight="1">
      <c r="A16" s="126" t="s">
        <v>26</v>
      </c>
      <c r="B16" s="152">
        <v>10.56</v>
      </c>
      <c r="C16" s="89">
        <v>353</v>
      </c>
      <c r="D16" s="101">
        <f t="shared" si="0"/>
        <v>353</v>
      </c>
      <c r="E16" s="102">
        <f t="shared" si="1"/>
        <v>70</v>
      </c>
      <c r="F16" s="103"/>
      <c r="G16" s="104">
        <f t="shared" si="2"/>
        <v>9</v>
      </c>
      <c r="H16" s="105">
        <f t="shared" si="3"/>
        <v>4</v>
      </c>
      <c r="I16" s="106">
        <f t="shared" si="4"/>
        <v>12</v>
      </c>
      <c r="J16" s="107">
        <f t="shared" si="5"/>
        <v>28</v>
      </c>
      <c r="K16" s="108">
        <f t="shared" si="6"/>
        <v>38</v>
      </c>
      <c r="L16" s="78">
        <f t="shared" si="7"/>
        <v>0.5198842592592593</v>
      </c>
      <c r="M16" s="79"/>
      <c r="N16" s="80"/>
      <c r="O16" s="80"/>
      <c r="P16" s="80"/>
      <c r="Q16" s="154" t="s">
        <v>47</v>
      </c>
      <c r="R16" s="156"/>
      <c r="S16" s="154"/>
      <c r="T16" s="155"/>
      <c r="U16" s="155"/>
      <c r="V16" s="155"/>
      <c r="W16" s="155"/>
      <c r="X16" s="155"/>
      <c r="Y16" s="41"/>
      <c r="Z16" s="41"/>
      <c r="AA16" s="41"/>
      <c r="AB16" s="42"/>
    </row>
    <row r="17" spans="1:28" ht="18" customHeight="1">
      <c r="A17" s="126" t="s">
        <v>51</v>
      </c>
      <c r="B17" s="152"/>
      <c r="C17" s="89"/>
      <c r="D17" s="109">
        <f t="shared" si="0"/>
      </c>
      <c r="E17" s="110">
        <f t="shared" si="1"/>
      </c>
      <c r="F17" s="111"/>
      <c r="G17" s="112">
        <f t="shared" si="2"/>
        <v>1</v>
      </c>
      <c r="H17" s="113">
        <f t="shared" si="3"/>
        <v>0</v>
      </c>
      <c r="I17" s="114">
        <f t="shared" si="4"/>
        <v>12</v>
      </c>
      <c r="J17" s="115">
        <f t="shared" si="5"/>
        <v>29</v>
      </c>
      <c r="K17" s="116">
        <f t="shared" si="6"/>
        <v>38</v>
      </c>
      <c r="L17" s="84">
        <f t="shared" si="7"/>
        <v>0.5205787037037037</v>
      </c>
      <c r="M17" s="85"/>
      <c r="N17" s="86"/>
      <c r="O17" s="86"/>
      <c r="P17" s="86"/>
      <c r="Q17" s="154" t="s">
        <v>47</v>
      </c>
      <c r="R17" s="156"/>
      <c r="S17" s="154"/>
      <c r="T17" s="155"/>
      <c r="U17" s="155"/>
      <c r="V17" s="155"/>
      <c r="W17" s="155"/>
      <c r="X17" s="155"/>
      <c r="Y17" s="41"/>
      <c r="Z17" s="41"/>
      <c r="AA17" s="41"/>
      <c r="AB17" s="42"/>
    </row>
    <row r="18" spans="1:28" ht="18" customHeight="1">
      <c r="A18" s="127" t="s">
        <v>27</v>
      </c>
      <c r="B18" s="152">
        <v>4.53</v>
      </c>
      <c r="C18" s="89">
        <v>134</v>
      </c>
      <c r="D18" s="117">
        <f t="shared" si="0"/>
        <v>134</v>
      </c>
      <c r="E18" s="118">
        <f t="shared" si="1"/>
        <v>70</v>
      </c>
      <c r="F18" s="119"/>
      <c r="G18" s="120">
        <f t="shared" si="2"/>
        <v>3</v>
      </c>
      <c r="H18" s="121">
        <f t="shared" si="3"/>
        <v>54</v>
      </c>
      <c r="I18" s="122">
        <f t="shared" si="4"/>
        <v>12</v>
      </c>
      <c r="J18" s="123">
        <f t="shared" si="5"/>
        <v>33</v>
      </c>
      <c r="K18" s="124">
        <f t="shared" si="6"/>
        <v>32</v>
      </c>
      <c r="L18" s="81">
        <f t="shared" si="7"/>
        <v>0.523287037037037</v>
      </c>
      <c r="M18" s="82"/>
      <c r="N18" s="83"/>
      <c r="O18" s="83"/>
      <c r="P18" s="83"/>
      <c r="Q18" s="154"/>
      <c r="R18" s="156"/>
      <c r="S18" s="154"/>
      <c r="T18" s="155"/>
      <c r="U18" s="155"/>
      <c r="V18" s="155"/>
      <c r="W18" s="155"/>
      <c r="X18" s="155"/>
      <c r="Y18" s="41"/>
      <c r="Z18" s="41"/>
      <c r="AA18" s="41"/>
      <c r="AB18" s="42"/>
    </row>
    <row r="19" spans="1:28" ht="18" customHeight="1">
      <c r="A19" s="127" t="s">
        <v>38</v>
      </c>
      <c r="B19" s="152">
        <v>7.22</v>
      </c>
      <c r="C19" s="89">
        <v>94</v>
      </c>
      <c r="D19" s="101">
        <f t="shared" si="0"/>
        <v>94</v>
      </c>
      <c r="E19" s="102">
        <f t="shared" si="1"/>
        <v>70</v>
      </c>
      <c r="F19" s="103"/>
      <c r="G19" s="104">
        <f t="shared" si="2"/>
        <v>6</v>
      </c>
      <c r="H19" s="105">
        <f t="shared" si="3"/>
        <v>12</v>
      </c>
      <c r="I19" s="106">
        <f t="shared" si="4"/>
        <v>12</v>
      </c>
      <c r="J19" s="107">
        <f t="shared" si="5"/>
        <v>39</v>
      </c>
      <c r="K19" s="108">
        <f t="shared" si="6"/>
        <v>44</v>
      </c>
      <c r="L19" s="78">
        <f t="shared" si="7"/>
        <v>0.5275925925925926</v>
      </c>
      <c r="M19" s="79"/>
      <c r="N19" s="80"/>
      <c r="O19" s="80"/>
      <c r="P19" s="80"/>
      <c r="Q19" s="154"/>
      <c r="R19" s="156"/>
      <c r="S19" s="154"/>
      <c r="T19" s="155"/>
      <c r="U19" s="155"/>
      <c r="V19" s="155"/>
      <c r="W19" s="155"/>
      <c r="X19" s="155"/>
      <c r="Y19" s="41"/>
      <c r="Z19" s="41"/>
      <c r="AA19" s="41"/>
      <c r="AB19" s="42"/>
    </row>
    <row r="20" spans="1:28" ht="18" customHeight="1">
      <c r="A20" s="127"/>
      <c r="B20" s="152"/>
      <c r="C20" s="89"/>
      <c r="D20" s="101">
        <f aca="true" t="shared" si="8" ref="D20:D34">IF((ISBLANK($C20)),"",IF(($C20+DEGREES(ASIN($D$10/$I$10*(SIN(RADIANS($B$10-$C20))))))&lt;0,360+($C20+DEGREES(ASIN($D$10/$I$10*(SIN(RADIANS($B$10-$C20)))))),IF(($C20+DEGREES(ASIN($D$10/$I$10*(SIN(RADIANS($B$10-$C20))))))&gt;360,($C20+DEGREES(ASIN($D$10/$I$10*(SIN(RADIANS($B$10-$C20))))))-360,$C20+DEGREES(ASIN($D$10/$I$10*(SIN(RADIANS($B$10-$C20))))))))</f>
      </c>
      <c r="E20" s="102">
        <f aca="true" t="shared" si="9" ref="E20:E34">IF(ISBLANK(C20),"",ROUND(IF(($D$10*COS(RADIANS(ABS(C20-$B$10-180)))+SQRT(($D$10*COS(RADIANS(ABS(C20-$B$10-180))))^2-($D$10^2-$I$10^2)))&gt;0,$D$10*COS(RADIANS(ABS(C20-$B$10-180)))+SQRT(($D$10*COS(RADIANS(ABS(C20-$B$10-180))))^2-($D$10^2-$I$10^2)),$D$10*COS(RADIANS(ABS(C20-$B$10-180)))-SQRT(($D$10*COS(RADIANS(ABS(C20-$B$10-180))))^2-($D$10^2-$I$10^2))),1))</f>
      </c>
      <c r="F20" s="103"/>
      <c r="G20" s="104">
        <f aca="true" t="shared" si="10" ref="G20:G34">IF(AND(ISBLANK($B20),A20&lt;&gt;"m"),"",IF(ISERROR(IF(A20="m",1,INT((((B20/E20))-INT((B20/E20)))*60))),"",IF(A20="m",1,INT((((B20/E20))-INT((B20/E20)))*60))))</f>
      </c>
      <c r="H20" s="105">
        <f aca="true" t="shared" si="11" ref="H20:H34">IF(AND(ISBLANK($B20),A20&lt;&gt;"m"),"",IF(ISERROR(IF(A20="m",0,(EVEN(((B20/E20*60)-(INT((B20/E20*60))))*60)))),"",IF(A20="m",0,(EVEN(((B20/E20*60)-(INT((B20/E20*60))))*60)))))</f>
      </c>
      <c r="I20" s="106">
        <f t="shared" si="4"/>
      </c>
      <c r="J20" s="107">
        <f t="shared" si="5"/>
      </c>
      <c r="K20" s="108">
        <f t="shared" si="6"/>
      </c>
      <c r="L20" s="78" t="e">
        <f t="shared" si="7"/>
        <v>#VALUE!</v>
      </c>
      <c r="M20" s="79"/>
      <c r="N20" s="80"/>
      <c r="O20" s="80"/>
      <c r="P20" s="80"/>
      <c r="Q20" s="154"/>
      <c r="R20" s="156"/>
      <c r="S20" s="154"/>
      <c r="T20" s="155"/>
      <c r="U20" s="155"/>
      <c r="V20" s="155"/>
      <c r="W20" s="155"/>
      <c r="X20" s="155"/>
      <c r="Y20" s="41"/>
      <c r="Z20" s="41"/>
      <c r="AA20" s="41"/>
      <c r="AB20" s="42"/>
    </row>
    <row r="21" spans="1:28" ht="18" customHeight="1">
      <c r="A21" s="127"/>
      <c r="B21" s="152" t="s">
        <v>47</v>
      </c>
      <c r="C21" s="89" t="s">
        <v>47</v>
      </c>
      <c r="D21" s="109" t="e">
        <f t="shared" si="8"/>
        <v>#VALUE!</v>
      </c>
      <c r="E21" s="110" t="e">
        <f t="shared" si="9"/>
        <v>#VALUE!</v>
      </c>
      <c r="F21" s="111"/>
      <c r="G21" s="112">
        <f t="shared" si="10"/>
      </c>
      <c r="H21" s="113">
        <f t="shared" si="11"/>
      </c>
      <c r="I21" s="114">
        <f t="shared" si="4"/>
      </c>
      <c r="J21" s="115">
        <f t="shared" si="5"/>
      </c>
      <c r="K21" s="116">
        <f t="shared" si="6"/>
      </c>
      <c r="L21" s="84" t="e">
        <f t="shared" si="7"/>
        <v>#VALUE!</v>
      </c>
      <c r="M21" s="85"/>
      <c r="N21" s="86"/>
      <c r="O21" s="86"/>
      <c r="P21" s="86"/>
      <c r="Q21" s="154"/>
      <c r="R21" s="156"/>
      <c r="S21" s="154"/>
      <c r="T21" s="155"/>
      <c r="U21" s="155"/>
      <c r="V21" s="155"/>
      <c r="W21" s="155"/>
      <c r="X21" s="155"/>
      <c r="Y21" s="41"/>
      <c r="Z21" s="41"/>
      <c r="AA21" s="41"/>
      <c r="AB21" s="42"/>
    </row>
    <row r="22" spans="1:28" ht="18" customHeight="1">
      <c r="A22" s="128"/>
      <c r="B22" s="152"/>
      <c r="C22" s="89"/>
      <c r="D22" s="117">
        <f t="shared" si="8"/>
      </c>
      <c r="E22" s="118">
        <f t="shared" si="9"/>
      </c>
      <c r="F22" s="119"/>
      <c r="G22" s="120">
        <f t="shared" si="10"/>
      </c>
      <c r="H22" s="121">
        <f t="shared" si="11"/>
      </c>
      <c r="I22" s="122">
        <f aca="true" t="shared" si="12" ref="I22:I34">IF(ISERROR(L22),"",HOUR(L22))</f>
      </c>
      <c r="J22" s="123">
        <f aca="true" t="shared" si="13" ref="J22:J34">IF(ISERROR(L22),"",MINUTE(L22))</f>
      </c>
      <c r="K22" s="124">
        <f t="shared" si="6"/>
      </c>
      <c r="L22" s="81" t="e">
        <f t="shared" si="7"/>
        <v>#VALUE!</v>
      </c>
      <c r="M22" s="82"/>
      <c r="N22" s="83"/>
      <c r="O22" s="83"/>
      <c r="P22" s="83"/>
      <c r="Q22" s="154"/>
      <c r="R22" s="156"/>
      <c r="S22" s="154"/>
      <c r="T22" s="155"/>
      <c r="U22" s="155"/>
      <c r="V22" s="155"/>
      <c r="W22" s="155"/>
      <c r="X22" s="155"/>
      <c r="Y22" s="41"/>
      <c r="Z22" s="41"/>
      <c r="AA22" s="41"/>
      <c r="AB22" s="42"/>
    </row>
    <row r="23" spans="1:28" ht="18" customHeight="1">
      <c r="A23" s="126"/>
      <c r="B23" s="152"/>
      <c r="C23" s="89"/>
      <c r="D23" s="101">
        <f t="shared" si="8"/>
      </c>
      <c r="E23" s="102">
        <f t="shared" si="9"/>
      </c>
      <c r="F23" s="103"/>
      <c r="G23" s="104">
        <f t="shared" si="10"/>
      </c>
      <c r="H23" s="105">
        <f t="shared" si="11"/>
      </c>
      <c r="I23" s="106">
        <f t="shared" si="12"/>
      </c>
      <c r="J23" s="107">
        <f t="shared" si="13"/>
      </c>
      <c r="K23" s="108">
        <f t="shared" si="6"/>
      </c>
      <c r="L23" s="78" t="e">
        <f t="shared" si="7"/>
        <v>#VALUE!</v>
      </c>
      <c r="M23" s="79"/>
      <c r="N23" s="80"/>
      <c r="O23" s="80"/>
      <c r="P23" s="80"/>
      <c r="Q23" s="154"/>
      <c r="R23" s="156"/>
      <c r="S23" s="154"/>
      <c r="T23" s="155"/>
      <c r="U23" s="155"/>
      <c r="V23" s="155"/>
      <c r="W23" s="155"/>
      <c r="X23" s="155"/>
      <c r="Y23" s="41"/>
      <c r="Z23" s="41"/>
      <c r="AA23" s="41"/>
      <c r="AB23" s="42"/>
    </row>
    <row r="24" spans="1:28" ht="18" customHeight="1">
      <c r="A24" s="126"/>
      <c r="B24" s="152"/>
      <c r="C24" s="89"/>
      <c r="D24" s="101">
        <f t="shared" si="8"/>
      </c>
      <c r="E24" s="102">
        <f t="shared" si="9"/>
      </c>
      <c r="F24" s="103"/>
      <c r="G24" s="104">
        <f t="shared" si="10"/>
      </c>
      <c r="H24" s="105">
        <f t="shared" si="11"/>
      </c>
      <c r="I24" s="106">
        <f t="shared" si="12"/>
      </c>
      <c r="J24" s="107">
        <f t="shared" si="13"/>
      </c>
      <c r="K24" s="108">
        <f t="shared" si="6"/>
      </c>
      <c r="L24" s="78" t="e">
        <f t="shared" si="7"/>
        <v>#VALUE!</v>
      </c>
      <c r="M24" s="79"/>
      <c r="N24" s="80"/>
      <c r="O24" s="80"/>
      <c r="P24" s="80"/>
      <c r="Q24" s="154"/>
      <c r="R24" s="156"/>
      <c r="S24" s="154"/>
      <c r="T24" s="155"/>
      <c r="U24" s="155"/>
      <c r="V24" s="155"/>
      <c r="W24" s="155"/>
      <c r="X24" s="155"/>
      <c r="Y24" s="41"/>
      <c r="Z24" s="41"/>
      <c r="AA24" s="41"/>
      <c r="AB24" s="42"/>
    </row>
    <row r="25" spans="1:28" ht="18" customHeight="1">
      <c r="A25" s="127"/>
      <c r="B25" s="152"/>
      <c r="C25" s="89"/>
      <c r="D25" s="109">
        <f t="shared" si="8"/>
      </c>
      <c r="E25" s="110">
        <f t="shared" si="9"/>
      </c>
      <c r="F25" s="111"/>
      <c r="G25" s="112">
        <f t="shared" si="10"/>
      </c>
      <c r="H25" s="113">
        <f t="shared" si="11"/>
      </c>
      <c r="I25" s="114">
        <f t="shared" si="12"/>
      </c>
      <c r="J25" s="115">
        <f t="shared" si="13"/>
      </c>
      <c r="K25" s="116">
        <f t="shared" si="6"/>
      </c>
      <c r="L25" s="84" t="e">
        <f t="shared" si="7"/>
        <v>#VALUE!</v>
      </c>
      <c r="M25" s="85"/>
      <c r="N25" s="86"/>
      <c r="O25" s="86"/>
      <c r="P25" s="86"/>
      <c r="Q25" s="154"/>
      <c r="R25" s="156"/>
      <c r="S25" s="154"/>
      <c r="T25" s="155"/>
      <c r="U25" s="155"/>
      <c r="V25" s="155"/>
      <c r="W25" s="155"/>
      <c r="X25" s="155"/>
      <c r="Y25" s="41"/>
      <c r="Z25" s="41"/>
      <c r="AA25" s="41"/>
      <c r="AB25" s="42"/>
    </row>
    <row r="26" spans="1:28" ht="18" customHeight="1">
      <c r="A26" s="128"/>
      <c r="B26" s="152"/>
      <c r="C26" s="89"/>
      <c r="D26" s="117">
        <f t="shared" si="8"/>
      </c>
      <c r="E26" s="118">
        <f t="shared" si="9"/>
      </c>
      <c r="F26" s="119"/>
      <c r="G26" s="120">
        <f t="shared" si="10"/>
      </c>
      <c r="H26" s="121">
        <f t="shared" si="11"/>
      </c>
      <c r="I26" s="122">
        <f t="shared" si="12"/>
      </c>
      <c r="J26" s="123">
        <f t="shared" si="13"/>
      </c>
      <c r="K26" s="124">
        <f t="shared" si="6"/>
      </c>
      <c r="L26" s="81" t="e">
        <f t="shared" si="7"/>
        <v>#VALUE!</v>
      </c>
      <c r="M26" s="82"/>
      <c r="N26" s="83"/>
      <c r="O26" s="83"/>
      <c r="P26" s="83"/>
      <c r="Q26" s="154"/>
      <c r="R26" s="156"/>
      <c r="S26" s="155"/>
      <c r="T26" s="155"/>
      <c r="U26" s="155"/>
      <c r="V26" s="155"/>
      <c r="W26" s="155"/>
      <c r="X26" s="155"/>
      <c r="Y26" s="41"/>
      <c r="Z26" s="41"/>
      <c r="AA26" s="41"/>
      <c r="AB26" s="42"/>
    </row>
    <row r="27" spans="1:28" ht="18" customHeight="1">
      <c r="A27" s="126"/>
      <c r="B27" s="152"/>
      <c r="C27" s="89"/>
      <c r="D27" s="101">
        <f t="shared" si="8"/>
      </c>
      <c r="E27" s="102">
        <f t="shared" si="9"/>
      </c>
      <c r="F27" s="103"/>
      <c r="G27" s="104">
        <f t="shared" si="10"/>
      </c>
      <c r="H27" s="105">
        <f t="shared" si="11"/>
      </c>
      <c r="I27" s="106">
        <f t="shared" si="12"/>
      </c>
      <c r="J27" s="107">
        <f t="shared" si="13"/>
      </c>
      <c r="K27" s="108">
        <f t="shared" si="6"/>
      </c>
      <c r="L27" s="78" t="e">
        <f t="shared" si="7"/>
        <v>#VALUE!</v>
      </c>
      <c r="M27" s="79"/>
      <c r="N27" s="80"/>
      <c r="O27" s="80"/>
      <c r="P27" s="80"/>
      <c r="Q27" s="154"/>
      <c r="R27" s="156"/>
      <c r="S27" s="155"/>
      <c r="T27" s="155"/>
      <c r="U27" s="155"/>
      <c r="V27" s="155"/>
      <c r="W27" s="155"/>
      <c r="X27" s="155"/>
      <c r="Y27" s="41"/>
      <c r="Z27" s="41"/>
      <c r="AA27" s="41"/>
      <c r="AB27" s="42"/>
    </row>
    <row r="28" spans="1:28" ht="18" customHeight="1">
      <c r="A28" s="126"/>
      <c r="B28" s="152"/>
      <c r="C28" s="89"/>
      <c r="D28" s="101">
        <f t="shared" si="8"/>
      </c>
      <c r="E28" s="102">
        <f t="shared" si="9"/>
      </c>
      <c r="F28" s="103"/>
      <c r="G28" s="104">
        <f t="shared" si="10"/>
      </c>
      <c r="H28" s="105">
        <f t="shared" si="11"/>
      </c>
      <c r="I28" s="106">
        <f t="shared" si="12"/>
      </c>
      <c r="J28" s="107">
        <f t="shared" si="13"/>
      </c>
      <c r="K28" s="108">
        <f t="shared" si="6"/>
      </c>
      <c r="L28" s="78" t="e">
        <f t="shared" si="7"/>
        <v>#VALUE!</v>
      </c>
      <c r="M28" s="79"/>
      <c r="N28" s="80"/>
      <c r="O28" s="80"/>
      <c r="P28" s="80"/>
      <c r="Q28" s="154"/>
      <c r="R28" s="156"/>
      <c r="S28" s="155"/>
      <c r="T28" s="155"/>
      <c r="U28" s="155"/>
      <c r="V28" s="155"/>
      <c r="W28" s="155"/>
      <c r="X28" s="155"/>
      <c r="Y28" s="41"/>
      <c r="Z28" s="41"/>
      <c r="AA28" s="41"/>
      <c r="AB28" s="42"/>
    </row>
    <row r="29" spans="1:28" ht="18" customHeight="1">
      <c r="A29" s="127"/>
      <c r="B29" s="152"/>
      <c r="C29" s="89"/>
      <c r="D29" s="109">
        <f t="shared" si="8"/>
      </c>
      <c r="E29" s="110">
        <f t="shared" si="9"/>
      </c>
      <c r="F29" s="111"/>
      <c r="G29" s="112">
        <f t="shared" si="10"/>
      </c>
      <c r="H29" s="113">
        <f t="shared" si="11"/>
      </c>
      <c r="I29" s="114">
        <f t="shared" si="12"/>
      </c>
      <c r="J29" s="115">
        <f t="shared" si="13"/>
      </c>
      <c r="K29" s="116">
        <f t="shared" si="6"/>
      </c>
      <c r="L29" s="84" t="e">
        <f t="shared" si="7"/>
        <v>#VALUE!</v>
      </c>
      <c r="M29" s="85"/>
      <c r="N29" s="86"/>
      <c r="O29" s="86"/>
      <c r="P29" s="86"/>
      <c r="Q29" s="154"/>
      <c r="R29" s="155"/>
      <c r="S29" s="155"/>
      <c r="T29" s="155"/>
      <c r="U29" s="155"/>
      <c r="V29" s="155"/>
      <c r="W29" s="155"/>
      <c r="X29" s="155"/>
      <c r="Y29" s="41"/>
      <c r="Z29" s="41"/>
      <c r="AA29" s="41"/>
      <c r="AB29" s="42"/>
    </row>
    <row r="30" spans="1:28" ht="18" customHeight="1">
      <c r="A30" s="128"/>
      <c r="B30" s="152"/>
      <c r="C30" s="89"/>
      <c r="D30" s="117">
        <f t="shared" si="8"/>
      </c>
      <c r="E30" s="118">
        <f t="shared" si="9"/>
      </c>
      <c r="F30" s="119"/>
      <c r="G30" s="120">
        <f t="shared" si="10"/>
      </c>
      <c r="H30" s="121">
        <f t="shared" si="11"/>
      </c>
      <c r="I30" s="122">
        <f t="shared" si="12"/>
      </c>
      <c r="J30" s="123">
        <f t="shared" si="13"/>
      </c>
      <c r="K30" s="124">
        <f t="shared" si="6"/>
      </c>
      <c r="L30" s="81" t="e">
        <f t="shared" si="7"/>
        <v>#VALUE!</v>
      </c>
      <c r="M30" s="82"/>
      <c r="N30" s="83"/>
      <c r="O30" s="83"/>
      <c r="P30" s="83"/>
      <c r="Q30" s="154"/>
      <c r="R30" s="155"/>
      <c r="S30" s="155"/>
      <c r="T30" s="155"/>
      <c r="U30" s="155"/>
      <c r="V30" s="155"/>
      <c r="W30" s="155"/>
      <c r="X30" s="155"/>
      <c r="Y30" s="41"/>
      <c r="Z30" s="41"/>
      <c r="AA30" s="41"/>
      <c r="AB30" s="42"/>
    </row>
    <row r="31" spans="1:28" ht="18" customHeight="1">
      <c r="A31" s="126"/>
      <c r="B31" s="152"/>
      <c r="C31" s="89"/>
      <c r="D31" s="101">
        <f t="shared" si="8"/>
      </c>
      <c r="E31" s="102">
        <f t="shared" si="9"/>
      </c>
      <c r="F31" s="103"/>
      <c r="G31" s="104">
        <f t="shared" si="10"/>
      </c>
      <c r="H31" s="105">
        <f t="shared" si="11"/>
      </c>
      <c r="I31" s="106">
        <f t="shared" si="12"/>
      </c>
      <c r="J31" s="107">
        <f t="shared" si="13"/>
      </c>
      <c r="K31" s="108">
        <f t="shared" si="6"/>
      </c>
      <c r="L31" s="78" t="e">
        <f t="shared" si="7"/>
        <v>#VALUE!</v>
      </c>
      <c r="M31" s="79"/>
      <c r="N31" s="80"/>
      <c r="O31" s="80"/>
      <c r="P31" s="80"/>
      <c r="Q31" s="154"/>
      <c r="R31" s="155"/>
      <c r="S31" s="155"/>
      <c r="T31" s="155"/>
      <c r="U31" s="155"/>
      <c r="V31" s="155"/>
      <c r="W31" s="155"/>
      <c r="X31" s="155"/>
      <c r="Y31" s="41"/>
      <c r="Z31" s="41"/>
      <c r="AA31" s="41"/>
      <c r="AB31" s="42"/>
    </row>
    <row r="32" spans="1:28" ht="18" customHeight="1">
      <c r="A32" s="126"/>
      <c r="B32" s="152"/>
      <c r="C32" s="89"/>
      <c r="D32" s="101">
        <f t="shared" si="8"/>
      </c>
      <c r="E32" s="102">
        <f t="shared" si="9"/>
      </c>
      <c r="F32" s="103"/>
      <c r="G32" s="104">
        <f t="shared" si="10"/>
      </c>
      <c r="H32" s="105">
        <f t="shared" si="11"/>
      </c>
      <c r="I32" s="106">
        <f t="shared" si="12"/>
      </c>
      <c r="J32" s="107">
        <f t="shared" si="13"/>
      </c>
      <c r="K32" s="108">
        <f t="shared" si="6"/>
      </c>
      <c r="L32" s="78" t="e">
        <f>L31+(TIME(F32,G32,H32))</f>
        <v>#VALUE!</v>
      </c>
      <c r="M32" s="79"/>
      <c r="N32" s="80"/>
      <c r="O32" s="80"/>
      <c r="P32" s="80"/>
      <c r="Q32" s="154"/>
      <c r="R32" s="155"/>
      <c r="S32" s="155"/>
      <c r="T32" s="155"/>
      <c r="U32" s="155"/>
      <c r="V32" s="155"/>
      <c r="W32" s="155"/>
      <c r="X32" s="155"/>
      <c r="Y32" s="41"/>
      <c r="Z32" s="41"/>
      <c r="AA32" s="41"/>
      <c r="AB32" s="42"/>
    </row>
    <row r="33" spans="1:28" ht="18" customHeight="1">
      <c r="A33" s="127"/>
      <c r="B33" s="152"/>
      <c r="C33" s="89"/>
      <c r="D33" s="109">
        <f t="shared" si="8"/>
      </c>
      <c r="E33" s="110">
        <f t="shared" si="9"/>
      </c>
      <c r="F33" s="111"/>
      <c r="G33" s="112">
        <f t="shared" si="10"/>
      </c>
      <c r="H33" s="113">
        <f t="shared" si="11"/>
      </c>
      <c r="I33" s="114">
        <f t="shared" si="12"/>
      </c>
      <c r="J33" s="115">
        <f t="shared" si="13"/>
      </c>
      <c r="K33" s="116">
        <f t="shared" si="6"/>
      </c>
      <c r="L33" s="84" t="e">
        <f>L32+(TIME(F33,G33,H33))</f>
        <v>#VALUE!</v>
      </c>
      <c r="M33" s="85"/>
      <c r="N33" s="86"/>
      <c r="O33" s="86"/>
      <c r="P33" s="86"/>
      <c r="Q33" s="154"/>
      <c r="R33" s="155"/>
      <c r="S33" s="155"/>
      <c r="T33" s="155"/>
      <c r="U33" s="155"/>
      <c r="V33" s="155"/>
      <c r="W33" s="155"/>
      <c r="X33" s="155"/>
      <c r="Y33" s="41"/>
      <c r="Z33" s="41"/>
      <c r="AA33" s="41"/>
      <c r="AB33" s="42"/>
    </row>
    <row r="34" spans="1:28" ht="18" customHeight="1">
      <c r="A34" s="128"/>
      <c r="B34" s="153"/>
      <c r="C34" s="90"/>
      <c r="D34" s="117">
        <f t="shared" si="8"/>
      </c>
      <c r="E34" s="118">
        <f t="shared" si="9"/>
      </c>
      <c r="F34" s="119"/>
      <c r="G34" s="120">
        <f t="shared" si="10"/>
      </c>
      <c r="H34" s="121">
        <f t="shared" si="11"/>
      </c>
      <c r="I34" s="122">
        <f t="shared" si="12"/>
      </c>
      <c r="J34" s="123">
        <f t="shared" si="13"/>
      </c>
      <c r="K34" s="124">
        <f t="shared" si="6"/>
      </c>
      <c r="L34" s="81" t="e">
        <f>L33+(TIME(F34,G34,H34))</f>
        <v>#VALUE!</v>
      </c>
      <c r="M34" s="82"/>
      <c r="N34" s="83"/>
      <c r="O34" s="83"/>
      <c r="P34" s="83"/>
      <c r="Q34" s="154"/>
      <c r="R34" s="155"/>
      <c r="S34" s="155"/>
      <c r="T34" s="155"/>
      <c r="U34" s="155"/>
      <c r="V34" s="155"/>
      <c r="W34" s="155"/>
      <c r="X34" s="155"/>
      <c r="Y34" s="41"/>
      <c r="Z34" s="41"/>
      <c r="AA34" s="41"/>
      <c r="AB34" s="42"/>
    </row>
    <row r="35" spans="1:28" ht="18" customHeight="1">
      <c r="A35" s="87" t="s">
        <v>43</v>
      </c>
      <c r="B35" s="87">
        <f>SUM(B14:B34)</f>
        <v>45.11</v>
      </c>
      <c r="C35" s="129" t="s">
        <v>44</v>
      </c>
      <c r="E35" s="1"/>
      <c r="F35" s="1"/>
      <c r="G35" s="1"/>
      <c r="H35" s="130" t="s">
        <v>45</v>
      </c>
      <c r="I35" s="131"/>
      <c r="J35" s="131"/>
      <c r="K35" s="131"/>
      <c r="Q35" s="155"/>
      <c r="R35" s="155"/>
      <c r="S35" s="155"/>
      <c r="T35" s="155"/>
      <c r="U35" s="155"/>
      <c r="V35" s="155"/>
      <c r="W35" s="155"/>
      <c r="X35" s="155"/>
      <c r="Y35" s="41"/>
      <c r="Z35" s="41"/>
      <c r="AA35" s="41"/>
      <c r="AB35" s="42"/>
    </row>
    <row r="36" spans="1:28" ht="12.75">
      <c r="A36" s="34" t="s">
        <v>18</v>
      </c>
      <c r="B36" s="35" t="s">
        <v>40</v>
      </c>
      <c r="C36" s="184" t="s">
        <v>19</v>
      </c>
      <c r="D36" s="185"/>
      <c r="E36" s="36" t="s">
        <v>20</v>
      </c>
      <c r="F36" s="37"/>
      <c r="G36" s="37"/>
      <c r="H36" s="38"/>
      <c r="I36" s="39"/>
      <c r="J36" s="75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</row>
    <row r="37" spans="1:28" ht="12.75">
      <c r="A37" s="34" t="s">
        <v>21</v>
      </c>
      <c r="B37" s="35" t="s">
        <v>41</v>
      </c>
      <c r="C37" s="186"/>
      <c r="D37" s="187"/>
      <c r="E37" s="36" t="s">
        <v>22</v>
      </c>
      <c r="F37" s="37"/>
      <c r="G37" s="37"/>
      <c r="H37" s="38"/>
      <c r="I37" s="39"/>
      <c r="J37" s="75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</row>
    <row r="38" spans="1:28" ht="12.75">
      <c r="A38" s="41"/>
      <c r="B38" s="41"/>
      <c r="C38" s="41"/>
      <c r="D38" s="41"/>
      <c r="E38" s="57"/>
      <c r="F38" s="57"/>
      <c r="G38" s="5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</row>
    <row r="39" spans="1:27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7:27" ht="12.75"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7:27" ht="12.75"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7:27" ht="12.75"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7:27" ht="12.75"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7:27" ht="12.75"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</sheetData>
  <sheetProtection password="CAB7" sheet="1" objects="1" scenarios="1"/>
  <mergeCells count="15">
    <mergeCell ref="A7:A8"/>
    <mergeCell ref="I11:K11"/>
    <mergeCell ref="G12:H12"/>
    <mergeCell ref="C36:D37"/>
    <mergeCell ref="A12:A13"/>
    <mergeCell ref="A11:B11"/>
    <mergeCell ref="C11:D11"/>
    <mergeCell ref="H1:N1"/>
    <mergeCell ref="H4:J4"/>
    <mergeCell ref="M11:O11"/>
    <mergeCell ref="B9:C9"/>
    <mergeCell ref="J9:K9"/>
    <mergeCell ref="K6:P6"/>
    <mergeCell ref="I7:P8"/>
    <mergeCell ref="B7:H8"/>
  </mergeCells>
  <printOptions/>
  <pageMargins left="0.35" right="0.24" top="0.38" bottom="1" header="0.24" footer="0.5"/>
  <pageSetup horizontalDpi="300" verticalDpi="300" orientation="portrait" paperSize="9" r:id="rId2"/>
  <headerFooter alignWithMargins="0">
    <oddFooter xml:space="preserve">&amp;R&amp;D  &amp;F      </oddFooter>
  </headerFooter>
  <ignoredErrors>
    <ignoredError sqref="D18" formula="1"/>
    <ignoredError sqref="B3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3.00390625" style="0" customWidth="1"/>
    <col min="2" max="5" width="7.7109375" style="0" customWidth="1"/>
    <col min="6" max="6" width="9.57421875" style="0" hidden="1" customWidth="1"/>
    <col min="7" max="10" width="6.7109375" style="0" customWidth="1"/>
    <col min="11" max="11" width="6.421875" style="0" customWidth="1"/>
    <col min="12" max="12" width="12.28125" style="0" hidden="1" customWidth="1"/>
    <col min="13" max="13" width="5.00390625" style="0" customWidth="1"/>
    <col min="14" max="16" width="5.28125" style="0" customWidth="1"/>
    <col min="17" max="17" width="12.28125" style="0" bestFit="1" customWidth="1"/>
    <col min="18" max="18" width="13.57421875" style="0" customWidth="1"/>
  </cols>
  <sheetData>
    <row r="1" spans="1:27" ht="26.25">
      <c r="A1" s="77" t="s">
        <v>1</v>
      </c>
      <c r="E1" s="1"/>
      <c r="F1" s="1"/>
      <c r="G1" s="40" t="s">
        <v>2</v>
      </c>
      <c r="H1" s="208"/>
      <c r="I1" s="208"/>
      <c r="J1" s="208"/>
      <c r="K1" s="208"/>
      <c r="L1" s="208"/>
      <c r="M1" s="208"/>
      <c r="N1" s="208"/>
      <c r="O1" s="1"/>
      <c r="P1" s="1"/>
      <c r="Q1" s="57"/>
      <c r="R1" s="57"/>
      <c r="S1" s="57"/>
      <c r="T1" s="41"/>
      <c r="U1" s="41"/>
      <c r="V1" s="41"/>
      <c r="W1" s="41"/>
      <c r="X1" s="41"/>
      <c r="Y1" s="41"/>
      <c r="Z1" s="41"/>
      <c r="AA1" s="41"/>
    </row>
    <row r="2" spans="2:27" ht="20.25">
      <c r="B2" s="3"/>
      <c r="E2" s="1"/>
      <c r="F2" s="1"/>
      <c r="G2" s="1"/>
      <c r="H2" s="8"/>
      <c r="I2" s="8"/>
      <c r="J2" s="8"/>
      <c r="M2" s="1"/>
      <c r="N2" s="1"/>
      <c r="O2" s="1"/>
      <c r="P2" s="1"/>
      <c r="Q2" s="57"/>
      <c r="R2" s="57"/>
      <c r="S2" s="57"/>
      <c r="T2" s="41"/>
      <c r="U2" s="41"/>
      <c r="V2" s="41"/>
      <c r="W2" s="41"/>
      <c r="X2" s="41"/>
      <c r="Y2" s="41"/>
      <c r="Z2" s="41"/>
      <c r="AA2" s="41"/>
    </row>
    <row r="3" spans="2:27" ht="18.75">
      <c r="B3" s="13"/>
      <c r="E3" s="73"/>
      <c r="F3" s="1"/>
      <c r="G3" s="1"/>
      <c r="J3" s="8"/>
      <c r="M3" s="1"/>
      <c r="N3" s="1"/>
      <c r="O3" s="1"/>
      <c r="P3" s="1"/>
      <c r="Q3" s="57"/>
      <c r="R3" s="57"/>
      <c r="S3" s="57"/>
      <c r="T3" s="41"/>
      <c r="U3" s="41"/>
      <c r="V3" s="41"/>
      <c r="W3" s="41"/>
      <c r="X3" s="41"/>
      <c r="Y3" s="41"/>
      <c r="Z3" s="41"/>
      <c r="AA3" s="41"/>
    </row>
    <row r="4" spans="1:27" ht="20.25" customHeight="1">
      <c r="A4" s="20"/>
      <c r="E4" s="1"/>
      <c r="F4" s="1"/>
      <c r="G4" s="13" t="s">
        <v>3</v>
      </c>
      <c r="H4" s="209"/>
      <c r="I4" s="210"/>
      <c r="J4" s="210"/>
      <c r="M4" s="1"/>
      <c r="N4" s="1"/>
      <c r="O4" s="1"/>
      <c r="P4" s="1"/>
      <c r="Q4" s="57"/>
      <c r="R4" s="57"/>
      <c r="S4" s="57"/>
      <c r="T4" s="41"/>
      <c r="U4" s="41"/>
      <c r="V4" s="41"/>
      <c r="W4" s="41"/>
      <c r="X4" s="41"/>
      <c r="Y4" s="41"/>
      <c r="Z4" s="41"/>
      <c r="AA4" s="41"/>
    </row>
    <row r="5" spans="2:27" ht="12.75">
      <c r="B5" s="18"/>
      <c r="E5" s="1"/>
      <c r="F5" s="1"/>
      <c r="G5" s="1"/>
      <c r="M5" s="1"/>
      <c r="N5" s="1"/>
      <c r="O5" s="1"/>
      <c r="P5" s="1"/>
      <c r="Q5" s="57"/>
      <c r="R5" s="57"/>
      <c r="S5" s="57"/>
      <c r="T5" s="41"/>
      <c r="U5" s="41"/>
      <c r="V5" s="41"/>
      <c r="W5" s="41"/>
      <c r="X5" s="41"/>
      <c r="Y5" s="41"/>
      <c r="Z5" s="41"/>
      <c r="AA5" s="41"/>
    </row>
    <row r="6" spans="1:27" ht="15.75">
      <c r="A6" s="4" t="s">
        <v>4</v>
      </c>
      <c r="B6" s="16" t="s">
        <v>5</v>
      </c>
      <c r="C6" s="5"/>
      <c r="D6" s="5"/>
      <c r="E6" s="6"/>
      <c r="F6" s="6"/>
      <c r="G6" s="6"/>
      <c r="H6" s="51"/>
      <c r="I6" s="52" t="s">
        <v>6</v>
      </c>
      <c r="J6" s="50"/>
      <c r="K6" s="168"/>
      <c r="L6" s="169"/>
      <c r="M6" s="169"/>
      <c r="N6" s="169"/>
      <c r="O6" s="169"/>
      <c r="P6" s="170"/>
      <c r="Q6" s="57"/>
      <c r="R6" s="57"/>
      <c r="S6" s="57"/>
      <c r="T6" s="41"/>
      <c r="U6" s="41"/>
      <c r="V6" s="41"/>
      <c r="W6" s="41"/>
      <c r="X6" s="41"/>
      <c r="Y6" s="41"/>
      <c r="Z6" s="41"/>
      <c r="AA6" s="41"/>
    </row>
    <row r="7" spans="1:27" ht="16.5" customHeight="1">
      <c r="A7" s="199"/>
      <c r="B7" s="200"/>
      <c r="C7" s="201"/>
      <c r="D7" s="201"/>
      <c r="E7" s="201"/>
      <c r="F7" s="201"/>
      <c r="G7" s="201"/>
      <c r="H7" s="202"/>
      <c r="I7" s="200"/>
      <c r="J7" s="201"/>
      <c r="K7" s="201"/>
      <c r="L7" s="201"/>
      <c r="M7" s="201"/>
      <c r="N7" s="201"/>
      <c r="O7" s="206"/>
      <c r="P7" s="202"/>
      <c r="Q7" s="57"/>
      <c r="R7" s="57"/>
      <c r="S7" s="57"/>
      <c r="T7" s="41"/>
      <c r="U7" s="41"/>
      <c r="V7" s="41"/>
      <c r="W7" s="41"/>
      <c r="X7" s="41"/>
      <c r="Y7" s="41"/>
      <c r="Z7" s="41"/>
      <c r="AA7" s="41"/>
    </row>
    <row r="8" spans="1:28" ht="18.75" customHeight="1">
      <c r="A8" s="199"/>
      <c r="B8" s="203"/>
      <c r="C8" s="204"/>
      <c r="D8" s="204"/>
      <c r="E8" s="204"/>
      <c r="F8" s="204"/>
      <c r="G8" s="204"/>
      <c r="H8" s="205"/>
      <c r="I8" s="203"/>
      <c r="J8" s="204"/>
      <c r="K8" s="204"/>
      <c r="L8" s="204"/>
      <c r="M8" s="204"/>
      <c r="N8" s="204"/>
      <c r="O8" s="207"/>
      <c r="P8" s="205"/>
      <c r="Q8" s="57"/>
      <c r="R8" s="57"/>
      <c r="S8" s="57"/>
      <c r="T8" s="41"/>
      <c r="U8" s="41"/>
      <c r="V8" s="41"/>
      <c r="W8" s="41"/>
      <c r="X8" s="41"/>
      <c r="Y8" s="41"/>
      <c r="Z8" s="41"/>
      <c r="AA8" s="41"/>
      <c r="AB8" s="42"/>
    </row>
    <row r="9" spans="1:28" ht="27.75" customHeight="1">
      <c r="A9" s="32" t="s">
        <v>36</v>
      </c>
      <c r="B9" s="192"/>
      <c r="C9" s="193"/>
      <c r="D9" s="44" t="s">
        <v>37</v>
      </c>
      <c r="E9" s="45"/>
      <c r="F9" s="45"/>
      <c r="G9" s="45"/>
      <c r="H9" s="48"/>
      <c r="I9" s="9"/>
      <c r="J9" s="194"/>
      <c r="K9" s="195"/>
      <c r="L9" s="31"/>
      <c r="M9" s="30"/>
      <c r="N9" s="17"/>
      <c r="O9" s="1"/>
      <c r="P9" s="7"/>
      <c r="Q9" s="57"/>
      <c r="R9" s="57"/>
      <c r="S9" s="57"/>
      <c r="T9" s="41"/>
      <c r="U9" s="41"/>
      <c r="V9" s="41"/>
      <c r="W9" s="41"/>
      <c r="X9" s="41"/>
      <c r="Y9" s="41"/>
      <c r="Z9" s="41"/>
      <c r="AA9" s="41"/>
      <c r="AB9" s="42"/>
    </row>
    <row r="10" spans="1:28" ht="27" customHeight="1">
      <c r="A10" s="26" t="s">
        <v>8</v>
      </c>
      <c r="B10" s="132"/>
      <c r="C10" s="15"/>
      <c r="D10" s="132"/>
      <c r="E10" s="15" t="s">
        <v>24</v>
      </c>
      <c r="F10" s="15"/>
      <c r="G10" s="133"/>
      <c r="H10" s="134" t="s">
        <v>32</v>
      </c>
      <c r="I10" s="132"/>
      <c r="J10" s="47" t="s">
        <v>7</v>
      </c>
      <c r="K10" s="14"/>
      <c r="L10" s="11"/>
      <c r="M10" s="1"/>
      <c r="N10" s="1"/>
      <c r="O10" s="2"/>
      <c r="P10" s="10"/>
      <c r="Q10" s="57"/>
      <c r="R10" s="57"/>
      <c r="S10" s="57"/>
      <c r="T10" s="41"/>
      <c r="U10" s="41"/>
      <c r="V10" s="41"/>
      <c r="W10" s="41"/>
      <c r="X10" s="41"/>
      <c r="Y10" s="41"/>
      <c r="Z10" s="41"/>
      <c r="AA10" s="41"/>
      <c r="AB10" s="42"/>
    </row>
    <row r="11" spans="1:28" ht="28.5" customHeight="1" thickBot="1">
      <c r="A11" s="161" t="s">
        <v>31</v>
      </c>
      <c r="B11" s="190"/>
      <c r="C11" s="196"/>
      <c r="D11" s="197"/>
      <c r="E11" s="135" t="s">
        <v>35</v>
      </c>
      <c r="F11" s="136"/>
      <c r="G11" s="137"/>
      <c r="H11" s="137"/>
      <c r="I11" s="197"/>
      <c r="J11" s="198"/>
      <c r="K11" s="198"/>
      <c r="L11" s="19"/>
      <c r="M11" s="161" t="s">
        <v>34</v>
      </c>
      <c r="N11" s="162"/>
      <c r="O11" s="163"/>
      <c r="P11" s="56" t="s">
        <v>33</v>
      </c>
      <c r="Q11" s="57"/>
      <c r="R11" s="57"/>
      <c r="S11" s="57"/>
      <c r="T11" s="41"/>
      <c r="U11" s="41"/>
      <c r="V11" s="41"/>
      <c r="W11" s="41"/>
      <c r="X11" s="41"/>
      <c r="Y11" s="41"/>
      <c r="Z11" s="41"/>
      <c r="AA11" s="41"/>
      <c r="AB11" s="42"/>
    </row>
    <row r="12" spans="1:28" ht="15.75" customHeight="1" thickBot="1">
      <c r="A12" s="188" t="s">
        <v>9</v>
      </c>
      <c r="B12" s="33" t="s">
        <v>10</v>
      </c>
      <c r="C12" s="22" t="s">
        <v>0</v>
      </c>
      <c r="D12" s="21" t="s">
        <v>11</v>
      </c>
      <c r="E12" s="22" t="s">
        <v>12</v>
      </c>
      <c r="F12" s="28"/>
      <c r="G12" s="182" t="s">
        <v>42</v>
      </c>
      <c r="H12" s="183"/>
      <c r="I12" s="23" t="s">
        <v>17</v>
      </c>
      <c r="J12" s="24" t="s">
        <v>15</v>
      </c>
      <c r="K12" s="25" t="s">
        <v>16</v>
      </c>
      <c r="L12" s="19" t="s">
        <v>29</v>
      </c>
      <c r="M12" s="53" t="s">
        <v>17</v>
      </c>
      <c r="N12" s="54" t="s">
        <v>15</v>
      </c>
      <c r="O12" s="55" t="s">
        <v>16</v>
      </c>
      <c r="P12" s="55" t="s">
        <v>16</v>
      </c>
      <c r="Q12" s="57"/>
      <c r="R12" s="57"/>
      <c r="S12" s="57"/>
      <c r="T12" s="41"/>
      <c r="U12" s="41"/>
      <c r="V12" s="41"/>
      <c r="W12" s="41"/>
      <c r="X12" s="41"/>
      <c r="Y12" s="41"/>
      <c r="Z12" s="41"/>
      <c r="AA12" s="41"/>
      <c r="AB12" s="42"/>
    </row>
    <row r="13" spans="1:28" ht="18" customHeight="1" thickBot="1">
      <c r="A13" s="189"/>
      <c r="B13" s="63" t="s">
        <v>13</v>
      </c>
      <c r="C13" s="64" t="s">
        <v>14</v>
      </c>
      <c r="D13" s="65" t="s">
        <v>14</v>
      </c>
      <c r="E13" s="66" t="s">
        <v>7</v>
      </c>
      <c r="F13" s="67"/>
      <c r="G13" s="68" t="s">
        <v>15</v>
      </c>
      <c r="H13" s="66" t="s">
        <v>16</v>
      </c>
      <c r="I13" s="138"/>
      <c r="J13" s="139"/>
      <c r="K13" s="140"/>
      <c r="L13" s="74">
        <f>TIME(I13,J13,K13)</f>
        <v>0</v>
      </c>
      <c r="M13" s="69"/>
      <c r="N13" s="70"/>
      <c r="O13" s="70"/>
      <c r="P13" s="71"/>
      <c r="Q13" s="57"/>
      <c r="R13" s="58"/>
      <c r="S13" s="57"/>
      <c r="T13" s="41"/>
      <c r="U13" s="41"/>
      <c r="V13" s="41"/>
      <c r="W13" s="41"/>
      <c r="X13" s="41"/>
      <c r="Y13" s="41"/>
      <c r="Z13" s="41"/>
      <c r="AA13" s="41"/>
      <c r="AB13" s="42"/>
    </row>
    <row r="14" spans="1:28" ht="18" customHeight="1">
      <c r="A14" s="141"/>
      <c r="B14" s="142"/>
      <c r="C14" s="143"/>
      <c r="D14" s="91"/>
      <c r="E14" s="92"/>
      <c r="F14" s="76"/>
      <c r="G14" s="93"/>
      <c r="H14" s="94"/>
      <c r="I14" s="95"/>
      <c r="J14" s="96"/>
      <c r="K14" s="97"/>
      <c r="L14" s="72"/>
      <c r="M14" s="69"/>
      <c r="N14" s="70"/>
      <c r="O14" s="70"/>
      <c r="P14" s="70"/>
      <c r="Q14" s="59"/>
      <c r="R14" s="58"/>
      <c r="S14" s="57"/>
      <c r="T14" s="41"/>
      <c r="U14" s="41"/>
      <c r="V14" s="41"/>
      <c r="W14" s="41"/>
      <c r="X14" s="41"/>
      <c r="Y14" s="41"/>
      <c r="Z14" s="41"/>
      <c r="AA14" s="41"/>
      <c r="AB14" s="42"/>
    </row>
    <row r="15" spans="1:28" ht="18" customHeight="1">
      <c r="A15" s="144"/>
      <c r="B15" s="145"/>
      <c r="C15" s="146"/>
      <c r="D15" s="101"/>
      <c r="E15" s="102"/>
      <c r="F15" s="103"/>
      <c r="G15" s="104"/>
      <c r="H15" s="105"/>
      <c r="I15" s="106"/>
      <c r="J15" s="107"/>
      <c r="K15" s="108"/>
      <c r="L15" s="78"/>
      <c r="M15" s="79"/>
      <c r="N15" s="80"/>
      <c r="O15" s="80"/>
      <c r="P15" s="80"/>
      <c r="Q15" s="57"/>
      <c r="R15" s="58"/>
      <c r="S15" s="60"/>
      <c r="T15" s="41"/>
      <c r="U15" s="41"/>
      <c r="V15" s="41"/>
      <c r="W15" s="41"/>
      <c r="X15" s="41"/>
      <c r="Y15" s="41"/>
      <c r="Z15" s="41"/>
      <c r="AA15" s="41"/>
      <c r="AB15" s="42"/>
    </row>
    <row r="16" spans="1:28" ht="18" customHeight="1">
      <c r="A16" s="144"/>
      <c r="B16" s="145"/>
      <c r="C16" s="146"/>
      <c r="D16" s="101"/>
      <c r="E16" s="102"/>
      <c r="F16" s="103"/>
      <c r="G16" s="104"/>
      <c r="H16" s="105"/>
      <c r="I16" s="106"/>
      <c r="J16" s="107"/>
      <c r="K16" s="108"/>
      <c r="L16" s="78"/>
      <c r="M16" s="79"/>
      <c r="N16" s="80"/>
      <c r="O16" s="80"/>
      <c r="P16" s="80"/>
      <c r="Q16" s="59"/>
      <c r="R16" s="58"/>
      <c r="S16" s="57"/>
      <c r="T16" s="41"/>
      <c r="U16" s="41"/>
      <c r="V16" s="41"/>
      <c r="W16" s="41"/>
      <c r="X16" s="41"/>
      <c r="Y16" s="41"/>
      <c r="Z16" s="41"/>
      <c r="AA16" s="41"/>
      <c r="AB16" s="42"/>
    </row>
    <row r="17" spans="1:28" ht="18" customHeight="1">
      <c r="A17" s="147"/>
      <c r="B17" s="145"/>
      <c r="C17" s="146"/>
      <c r="D17" s="109"/>
      <c r="E17" s="110"/>
      <c r="F17" s="111"/>
      <c r="G17" s="112"/>
      <c r="H17" s="113"/>
      <c r="I17" s="114"/>
      <c r="J17" s="115"/>
      <c r="K17" s="116"/>
      <c r="L17" s="84"/>
      <c r="M17" s="85"/>
      <c r="N17" s="86"/>
      <c r="O17" s="86"/>
      <c r="P17" s="86"/>
      <c r="Q17" s="57"/>
      <c r="R17" s="58"/>
      <c r="S17" s="57"/>
      <c r="T17" s="41"/>
      <c r="U17" s="41"/>
      <c r="V17" s="41"/>
      <c r="W17" s="41"/>
      <c r="X17" s="41"/>
      <c r="Y17" s="41"/>
      <c r="Z17" s="41"/>
      <c r="AA17" s="41"/>
      <c r="AB17" s="42"/>
    </row>
    <row r="18" spans="1:28" ht="18" customHeight="1">
      <c r="A18" s="148"/>
      <c r="B18" s="145"/>
      <c r="C18" s="146"/>
      <c r="D18" s="117"/>
      <c r="E18" s="118"/>
      <c r="F18" s="119"/>
      <c r="G18" s="120"/>
      <c r="H18" s="121"/>
      <c r="I18" s="122"/>
      <c r="J18" s="123"/>
      <c r="K18" s="124"/>
      <c r="L18" s="81"/>
      <c r="M18" s="82"/>
      <c r="N18" s="83"/>
      <c r="O18" s="83"/>
      <c r="P18" s="83"/>
      <c r="Q18" s="59"/>
      <c r="R18" s="58"/>
      <c r="S18" s="57"/>
      <c r="T18" s="41"/>
      <c r="U18" s="41"/>
      <c r="V18" s="41"/>
      <c r="W18" s="41"/>
      <c r="X18" s="41"/>
      <c r="Y18" s="41"/>
      <c r="Z18" s="41"/>
      <c r="AA18" s="41"/>
      <c r="AB18" s="42"/>
    </row>
    <row r="19" spans="1:28" ht="18" customHeight="1">
      <c r="A19" s="144"/>
      <c r="B19" s="145"/>
      <c r="C19" s="146"/>
      <c r="D19" s="101"/>
      <c r="E19" s="102"/>
      <c r="F19" s="103"/>
      <c r="G19" s="104"/>
      <c r="H19" s="105"/>
      <c r="I19" s="106"/>
      <c r="J19" s="107"/>
      <c r="K19" s="108"/>
      <c r="L19" s="78"/>
      <c r="M19" s="79"/>
      <c r="N19" s="80"/>
      <c r="O19" s="80"/>
      <c r="P19" s="80"/>
      <c r="Q19" s="57"/>
      <c r="R19" s="58"/>
      <c r="S19" s="57"/>
      <c r="T19" s="41"/>
      <c r="U19" s="41"/>
      <c r="V19" s="41"/>
      <c r="W19" s="41"/>
      <c r="X19" s="41"/>
      <c r="Y19" s="41"/>
      <c r="Z19" s="41"/>
      <c r="AA19" s="41"/>
      <c r="AB19" s="42"/>
    </row>
    <row r="20" spans="1:28" ht="18" customHeight="1">
      <c r="A20" s="144"/>
      <c r="B20" s="145"/>
      <c r="C20" s="146"/>
      <c r="D20" s="101"/>
      <c r="E20" s="102"/>
      <c r="F20" s="103"/>
      <c r="G20" s="104"/>
      <c r="H20" s="105"/>
      <c r="I20" s="106"/>
      <c r="J20" s="107"/>
      <c r="K20" s="108"/>
      <c r="L20" s="78"/>
      <c r="M20" s="79"/>
      <c r="N20" s="80"/>
      <c r="O20" s="80"/>
      <c r="P20" s="80"/>
      <c r="Q20" s="59"/>
      <c r="R20" s="58"/>
      <c r="S20" s="61"/>
      <c r="T20" s="62"/>
      <c r="U20" s="41"/>
      <c r="V20" s="41"/>
      <c r="W20" s="41"/>
      <c r="X20" s="41"/>
      <c r="Y20" s="41"/>
      <c r="Z20" s="41"/>
      <c r="AA20" s="41"/>
      <c r="AB20" s="42"/>
    </row>
    <row r="21" spans="1:28" ht="18" customHeight="1">
      <c r="A21" s="147"/>
      <c r="B21" s="145"/>
      <c r="C21" s="146"/>
      <c r="D21" s="109"/>
      <c r="E21" s="110"/>
      <c r="F21" s="111"/>
      <c r="G21" s="112"/>
      <c r="H21" s="113"/>
      <c r="I21" s="114"/>
      <c r="J21" s="115"/>
      <c r="K21" s="116"/>
      <c r="L21" s="84"/>
      <c r="M21" s="85"/>
      <c r="N21" s="86"/>
      <c r="O21" s="86"/>
      <c r="P21" s="86"/>
      <c r="Q21" s="57"/>
      <c r="R21" s="58"/>
      <c r="S21" s="61"/>
      <c r="T21" s="62"/>
      <c r="U21" s="41"/>
      <c r="V21" s="41"/>
      <c r="W21" s="41"/>
      <c r="X21" s="41"/>
      <c r="Y21" s="41"/>
      <c r="Z21" s="41"/>
      <c r="AA21" s="41"/>
      <c r="AB21" s="42"/>
    </row>
    <row r="22" spans="1:28" ht="18" customHeight="1">
      <c r="A22" s="148"/>
      <c r="B22" s="145"/>
      <c r="C22" s="146"/>
      <c r="D22" s="117"/>
      <c r="E22" s="118"/>
      <c r="F22" s="119"/>
      <c r="G22" s="120"/>
      <c r="H22" s="121"/>
      <c r="I22" s="122"/>
      <c r="J22" s="123"/>
      <c r="K22" s="124"/>
      <c r="L22" s="81"/>
      <c r="M22" s="82"/>
      <c r="N22" s="83"/>
      <c r="O22" s="83"/>
      <c r="P22" s="83"/>
      <c r="Q22" s="59"/>
      <c r="R22" s="58"/>
      <c r="S22" s="61"/>
      <c r="T22" s="62"/>
      <c r="U22" s="41"/>
      <c r="V22" s="41"/>
      <c r="W22" s="41"/>
      <c r="X22" s="41"/>
      <c r="Y22" s="41"/>
      <c r="Z22" s="41"/>
      <c r="AA22" s="41"/>
      <c r="AB22" s="42"/>
    </row>
    <row r="23" spans="1:28" ht="18" customHeight="1">
      <c r="A23" s="144"/>
      <c r="B23" s="145"/>
      <c r="C23" s="146"/>
      <c r="D23" s="101"/>
      <c r="E23" s="102"/>
      <c r="F23" s="103"/>
      <c r="G23" s="104"/>
      <c r="H23" s="105"/>
      <c r="I23" s="106"/>
      <c r="J23" s="107"/>
      <c r="K23" s="108"/>
      <c r="L23" s="78"/>
      <c r="M23" s="79"/>
      <c r="N23" s="80"/>
      <c r="O23" s="80"/>
      <c r="P23" s="80"/>
      <c r="Q23" s="57"/>
      <c r="R23" s="58"/>
      <c r="S23" s="61"/>
      <c r="T23" s="62"/>
      <c r="U23" s="41"/>
      <c r="V23" s="41"/>
      <c r="W23" s="41"/>
      <c r="X23" s="41"/>
      <c r="Y23" s="41"/>
      <c r="Z23" s="41"/>
      <c r="AA23" s="41"/>
      <c r="AB23" s="42"/>
    </row>
    <row r="24" spans="1:28" ht="18" customHeight="1">
      <c r="A24" s="144"/>
      <c r="B24" s="145"/>
      <c r="C24" s="146"/>
      <c r="D24" s="101"/>
      <c r="E24" s="102"/>
      <c r="F24" s="103"/>
      <c r="G24" s="104"/>
      <c r="H24" s="105"/>
      <c r="I24" s="106"/>
      <c r="J24" s="107"/>
      <c r="K24" s="108"/>
      <c r="L24" s="78"/>
      <c r="M24" s="79"/>
      <c r="N24" s="80"/>
      <c r="O24" s="80"/>
      <c r="P24" s="80"/>
      <c r="Q24" s="59"/>
      <c r="R24" s="58"/>
      <c r="S24" s="61"/>
      <c r="T24" s="62"/>
      <c r="U24" s="41"/>
      <c r="V24" s="41"/>
      <c r="W24" s="41"/>
      <c r="X24" s="41"/>
      <c r="Y24" s="41"/>
      <c r="Z24" s="41"/>
      <c r="AA24" s="41"/>
      <c r="AB24" s="42"/>
    </row>
    <row r="25" spans="1:28" ht="18" customHeight="1">
      <c r="A25" s="147"/>
      <c r="B25" s="145"/>
      <c r="C25" s="146"/>
      <c r="D25" s="109"/>
      <c r="E25" s="110"/>
      <c r="F25" s="111"/>
      <c r="G25" s="112"/>
      <c r="H25" s="113"/>
      <c r="I25" s="114"/>
      <c r="J25" s="115"/>
      <c r="K25" s="116"/>
      <c r="L25" s="84"/>
      <c r="M25" s="85"/>
      <c r="N25" s="86"/>
      <c r="O25" s="86"/>
      <c r="P25" s="86"/>
      <c r="Q25" s="57"/>
      <c r="R25" s="58"/>
      <c r="S25" s="61"/>
      <c r="T25" s="62"/>
      <c r="U25" s="41"/>
      <c r="V25" s="41"/>
      <c r="W25" s="41"/>
      <c r="X25" s="41"/>
      <c r="Y25" s="41"/>
      <c r="Z25" s="41"/>
      <c r="AA25" s="41"/>
      <c r="AB25" s="42"/>
    </row>
    <row r="26" spans="1:28" ht="18" customHeight="1">
      <c r="A26" s="148"/>
      <c r="B26" s="145"/>
      <c r="C26" s="146"/>
      <c r="D26" s="117"/>
      <c r="E26" s="118"/>
      <c r="F26" s="119"/>
      <c r="G26" s="120"/>
      <c r="H26" s="121"/>
      <c r="I26" s="122"/>
      <c r="J26" s="123"/>
      <c r="K26" s="124"/>
      <c r="L26" s="81"/>
      <c r="M26" s="82"/>
      <c r="N26" s="83"/>
      <c r="O26" s="83"/>
      <c r="P26" s="83"/>
      <c r="Q26" s="59"/>
      <c r="R26" s="58"/>
      <c r="S26" s="62"/>
      <c r="T26" s="62"/>
      <c r="U26" s="41"/>
      <c r="V26" s="41"/>
      <c r="W26" s="41"/>
      <c r="X26" s="41"/>
      <c r="Y26" s="41"/>
      <c r="Z26" s="41"/>
      <c r="AA26" s="41"/>
      <c r="AB26" s="42"/>
    </row>
    <row r="27" spans="1:28" ht="18" customHeight="1">
      <c r="A27" s="144"/>
      <c r="B27" s="145"/>
      <c r="C27" s="146"/>
      <c r="D27" s="101"/>
      <c r="E27" s="102"/>
      <c r="F27" s="103"/>
      <c r="G27" s="104"/>
      <c r="H27" s="105"/>
      <c r="I27" s="106"/>
      <c r="J27" s="107"/>
      <c r="K27" s="108"/>
      <c r="L27" s="78"/>
      <c r="M27" s="79"/>
      <c r="N27" s="80"/>
      <c r="O27" s="80"/>
      <c r="P27" s="80"/>
      <c r="Q27" s="57"/>
      <c r="R27" s="58"/>
      <c r="S27" s="62"/>
      <c r="T27" s="62"/>
      <c r="U27" s="41"/>
      <c r="V27" s="41"/>
      <c r="W27" s="41"/>
      <c r="X27" s="41"/>
      <c r="Y27" s="41"/>
      <c r="Z27" s="41"/>
      <c r="AA27" s="41"/>
      <c r="AB27" s="42"/>
    </row>
    <row r="28" spans="1:28" ht="18" customHeight="1">
      <c r="A28" s="144"/>
      <c r="B28" s="145"/>
      <c r="C28" s="146"/>
      <c r="D28" s="101"/>
      <c r="E28" s="102"/>
      <c r="F28" s="103"/>
      <c r="G28" s="104"/>
      <c r="H28" s="105"/>
      <c r="I28" s="106"/>
      <c r="J28" s="107"/>
      <c r="K28" s="108"/>
      <c r="L28" s="78"/>
      <c r="M28" s="79"/>
      <c r="N28" s="80"/>
      <c r="O28" s="80"/>
      <c r="P28" s="80"/>
      <c r="Q28" s="59"/>
      <c r="R28" s="58"/>
      <c r="S28" s="62"/>
      <c r="T28" s="41"/>
      <c r="U28" s="41"/>
      <c r="V28" s="41"/>
      <c r="W28" s="41"/>
      <c r="X28" s="41"/>
      <c r="Y28" s="41"/>
      <c r="Z28" s="41"/>
      <c r="AA28" s="41"/>
      <c r="AB28" s="42"/>
    </row>
    <row r="29" spans="1:28" ht="18" customHeight="1">
      <c r="A29" s="147"/>
      <c r="B29" s="145"/>
      <c r="C29" s="146"/>
      <c r="D29" s="109"/>
      <c r="E29" s="110"/>
      <c r="F29" s="111"/>
      <c r="G29" s="112"/>
      <c r="H29" s="113"/>
      <c r="I29" s="114"/>
      <c r="J29" s="115"/>
      <c r="K29" s="116"/>
      <c r="L29" s="84"/>
      <c r="M29" s="85"/>
      <c r="N29" s="86"/>
      <c r="O29" s="86"/>
      <c r="P29" s="86"/>
      <c r="Q29" s="57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2"/>
    </row>
    <row r="30" spans="1:28" ht="18" customHeight="1">
      <c r="A30" s="148"/>
      <c r="B30" s="145"/>
      <c r="C30" s="146"/>
      <c r="D30" s="117"/>
      <c r="E30" s="118"/>
      <c r="F30" s="119"/>
      <c r="G30" s="120"/>
      <c r="H30" s="121"/>
      <c r="I30" s="122"/>
      <c r="J30" s="123"/>
      <c r="K30" s="124"/>
      <c r="L30" s="81"/>
      <c r="M30" s="82"/>
      <c r="N30" s="83"/>
      <c r="O30" s="83"/>
      <c r="P30" s="83"/>
      <c r="Q30" s="59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</row>
    <row r="31" spans="1:28" ht="18" customHeight="1">
      <c r="A31" s="144"/>
      <c r="B31" s="145"/>
      <c r="C31" s="146"/>
      <c r="D31" s="101"/>
      <c r="E31" s="102"/>
      <c r="F31" s="103"/>
      <c r="G31" s="104"/>
      <c r="H31" s="105"/>
      <c r="I31" s="106"/>
      <c r="J31" s="107"/>
      <c r="K31" s="108"/>
      <c r="L31" s="78"/>
      <c r="M31" s="79"/>
      <c r="N31" s="80"/>
      <c r="O31" s="80"/>
      <c r="P31" s="80"/>
      <c r="Q31" s="57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</row>
    <row r="32" spans="1:28" ht="18" customHeight="1">
      <c r="A32" s="144"/>
      <c r="B32" s="145"/>
      <c r="C32" s="146"/>
      <c r="D32" s="101"/>
      <c r="E32" s="102"/>
      <c r="F32" s="103"/>
      <c r="G32" s="104"/>
      <c r="H32" s="105"/>
      <c r="I32" s="106"/>
      <c r="J32" s="107"/>
      <c r="K32" s="108"/>
      <c r="L32" s="78"/>
      <c r="M32" s="79"/>
      <c r="N32" s="80"/>
      <c r="O32" s="80"/>
      <c r="P32" s="80"/>
      <c r="Q32" s="59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2"/>
    </row>
    <row r="33" spans="1:28" ht="18" customHeight="1">
      <c r="A33" s="147"/>
      <c r="B33" s="145"/>
      <c r="C33" s="146"/>
      <c r="D33" s="109"/>
      <c r="E33" s="110"/>
      <c r="F33" s="111"/>
      <c r="G33" s="112"/>
      <c r="H33" s="113"/>
      <c r="I33" s="114"/>
      <c r="J33" s="115"/>
      <c r="K33" s="116"/>
      <c r="L33" s="84"/>
      <c r="M33" s="85"/>
      <c r="N33" s="86"/>
      <c r="O33" s="86"/>
      <c r="P33" s="86"/>
      <c r="Q33" s="5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</row>
    <row r="34" spans="1:28" ht="18" customHeight="1">
      <c r="A34" s="148"/>
      <c r="B34" s="149"/>
      <c r="C34" s="150"/>
      <c r="D34" s="117"/>
      <c r="E34" s="118"/>
      <c r="F34" s="119"/>
      <c r="G34" s="120"/>
      <c r="H34" s="121"/>
      <c r="I34" s="122"/>
      <c r="J34" s="123"/>
      <c r="K34" s="124"/>
      <c r="L34" s="81"/>
      <c r="M34" s="82"/>
      <c r="N34" s="83"/>
      <c r="O34" s="83"/>
      <c r="P34" s="83"/>
      <c r="Q34" s="59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1:28" ht="18" customHeight="1">
      <c r="A35" s="87" t="s">
        <v>43</v>
      </c>
      <c r="B35" s="87">
        <f>SUM(B14:B34)</f>
        <v>0</v>
      </c>
      <c r="C35" s="129" t="s">
        <v>44</v>
      </c>
      <c r="E35" s="1"/>
      <c r="F35" s="1"/>
      <c r="G35" s="1"/>
      <c r="H35" s="130" t="s">
        <v>45</v>
      </c>
      <c r="I35" s="131"/>
      <c r="J35" s="131"/>
      <c r="K35" s="13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</row>
    <row r="36" spans="1:28" ht="12.75">
      <c r="A36" s="34" t="s">
        <v>18</v>
      </c>
      <c r="B36" s="35" t="s">
        <v>40</v>
      </c>
      <c r="C36" s="184" t="s">
        <v>19</v>
      </c>
      <c r="D36" s="185"/>
      <c r="E36" s="36" t="s">
        <v>20</v>
      </c>
      <c r="F36" s="37"/>
      <c r="G36" s="37"/>
      <c r="H36" s="38"/>
      <c r="I36" s="39"/>
      <c r="J36" s="75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</row>
    <row r="37" spans="1:28" ht="12.75">
      <c r="A37" s="34" t="s">
        <v>21</v>
      </c>
      <c r="B37" s="35" t="s">
        <v>41</v>
      </c>
      <c r="C37" s="186"/>
      <c r="D37" s="187"/>
      <c r="E37" s="36" t="s">
        <v>22</v>
      </c>
      <c r="F37" s="37"/>
      <c r="G37" s="37"/>
      <c r="H37" s="38"/>
      <c r="I37" s="39"/>
      <c r="J37" s="75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</row>
    <row r="38" spans="1:28" ht="12.75">
      <c r="A38" s="41"/>
      <c r="B38" s="41"/>
      <c r="C38" s="41"/>
      <c r="D38" s="41"/>
      <c r="E38" s="57"/>
      <c r="F38" s="57"/>
      <c r="G38" s="5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</row>
    <row r="39" spans="1:27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7:27" ht="12.75"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7:27" ht="12.75"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7:27" ht="12.75"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7:27" ht="12.75"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7:27" ht="12.75"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</sheetData>
  <sheetProtection/>
  <mergeCells count="15">
    <mergeCell ref="C36:D37"/>
    <mergeCell ref="H1:N1"/>
    <mergeCell ref="H4:J4"/>
    <mergeCell ref="K6:P6"/>
    <mergeCell ref="A12:A13"/>
    <mergeCell ref="G12:H12"/>
    <mergeCell ref="B9:C9"/>
    <mergeCell ref="J9:K9"/>
    <mergeCell ref="A11:B11"/>
    <mergeCell ref="C11:D11"/>
    <mergeCell ref="I11:K11"/>
    <mergeCell ref="A7:A8"/>
    <mergeCell ref="B7:H8"/>
    <mergeCell ref="I7:P8"/>
    <mergeCell ref="M11:O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AvestaPolarit Stainless Tube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Lars-Gunnar Söderlind</dc:creator>
  <cp:keywords/>
  <dc:description/>
  <cp:lastModifiedBy>s102jw</cp:lastModifiedBy>
  <cp:lastPrinted>2005-11-18T20:57:24Z</cp:lastPrinted>
  <dcterms:created xsi:type="dcterms:W3CDTF">2005-10-19T06:03:00Z</dcterms:created>
  <dcterms:modified xsi:type="dcterms:W3CDTF">2012-05-05T17:11:12Z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-962415950</vt:i4>
  </property>
  <property fmtid="{D5CDD505-2E9C-101B-9397-08002B2CF9AE}" pid="3" name="_EmailSubject">
    <vt:lpwstr>Fil</vt:lpwstr>
  </property>
  <property fmtid="{D5CDD505-2E9C-101B-9397-08002B2CF9AE}" pid="4" name="_AuthorEmail">
    <vt:lpwstr>lars-inge.karlsson@telia.com</vt:lpwstr>
  </property>
  <property fmtid="{D5CDD505-2E9C-101B-9397-08002B2CF9AE}" pid="5" name="_AuthorEmailDisplayName">
    <vt:lpwstr>Lars-Inge Karlsson</vt:lpwstr>
  </property>
  <property fmtid="{D5CDD505-2E9C-101B-9397-08002B2CF9AE}" pid="6" name="_ReviewingToolsShownOnce">
    <vt:lpwstr/>
  </property>
</Properties>
</file>